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My ShareSync\Finance\FY 25 Budget\"/>
    </mc:Choice>
  </mc:AlternateContent>
  <xr:revisionPtr revIDLastSave="0" documentId="13_ncr:1_{0461A7BB-DC4A-49BD-B87C-96C9D5093631}" xr6:coauthVersionLast="47" xr6:coauthVersionMax="47" xr10:uidLastSave="{00000000-0000-0000-0000-000000000000}"/>
  <bookViews>
    <workbookView xWindow="-98" yWindow="-98" windowWidth="21795" windowHeight="13875" xr2:uid="{4154F864-34C0-43AC-9D61-586D67981B11}"/>
  </bookViews>
  <sheets>
    <sheet name="FY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  <c r="B6" i="1" l="1"/>
  <c r="B4" i="1"/>
  <c r="B39" i="1"/>
  <c r="B43" i="1"/>
  <c r="B5" i="1"/>
  <c r="B13" i="1"/>
  <c r="B16" i="1"/>
  <c r="B59" i="1"/>
  <c r="B51" i="1" l="1"/>
  <c r="B28" i="1"/>
  <c r="B31" i="1" s="1"/>
  <c r="B7" i="1"/>
  <c r="B20" i="1" s="1"/>
  <c r="B52" i="1" l="1"/>
  <c r="B53" i="1" s="1"/>
  <c r="B60" i="1" s="1"/>
</calcChain>
</file>

<file path=xl/sharedStrings.xml><?xml version="1.0" encoding="utf-8"?>
<sst xmlns="http://schemas.openxmlformats.org/spreadsheetml/2006/main" count="59" uniqueCount="59">
  <si>
    <t>Income</t>
  </si>
  <si>
    <t xml:space="preserve">      Dues - Athlete</t>
  </si>
  <si>
    <t xml:space="preserve">      Dues - Club</t>
  </si>
  <si>
    <t xml:space="preserve">      Dues - Nonathlete</t>
  </si>
  <si>
    <t xml:space="preserve">   4100 Membership Dues</t>
  </si>
  <si>
    <t xml:space="preserve">   Total 4100 Membership Dues</t>
  </si>
  <si>
    <t xml:space="preserve">     Sanctioned Meets</t>
  </si>
  <si>
    <t xml:space="preserve">   4150 Compeition</t>
  </si>
  <si>
    <t xml:space="preserve">      Processing fees</t>
  </si>
  <si>
    <t xml:space="preserve">      Sanctions</t>
  </si>
  <si>
    <t>Age Group Championship meets</t>
  </si>
  <si>
    <t>Senior Championship Meets</t>
  </si>
  <si>
    <t>Total Income</t>
  </si>
  <si>
    <t>Expenses</t>
  </si>
  <si>
    <t xml:space="preserve">         Governance Committee</t>
  </si>
  <si>
    <t xml:space="preserve">         House of Delegates</t>
  </si>
  <si>
    <t xml:space="preserve">         Life membership</t>
  </si>
  <si>
    <t xml:space="preserve">         Coach Development</t>
  </si>
  <si>
    <t xml:space="preserve">         USA Swimming Seminars</t>
  </si>
  <si>
    <t xml:space="preserve">         Volunteer Development</t>
  </si>
  <si>
    <t>Total Expenses</t>
  </si>
  <si>
    <t>Total 5115 Educational Services</t>
  </si>
  <si>
    <t xml:space="preserve">      Age Group - exp</t>
  </si>
  <si>
    <t xml:space="preserve">      Senior - exp</t>
  </si>
  <si>
    <t xml:space="preserve">      Travel Assistance</t>
  </si>
  <si>
    <t xml:space="preserve">   Total Programs and Services</t>
  </si>
  <si>
    <t xml:space="preserve">      Open Water</t>
  </si>
  <si>
    <t xml:space="preserve">         DE&amp;I Committee</t>
  </si>
  <si>
    <t xml:space="preserve">         Officials Committee</t>
  </si>
  <si>
    <t>Net Operating Income</t>
  </si>
  <si>
    <t>Other Income</t>
  </si>
  <si>
    <t xml:space="preserve">   4990 Investment Income/Gains</t>
  </si>
  <si>
    <t xml:space="preserve">      Interest Income</t>
  </si>
  <si>
    <t xml:space="preserve">   Total 4990 Investment Income/Gains</t>
  </si>
  <si>
    <t>Total Other Income</t>
  </si>
  <si>
    <t>Net Income/Loss</t>
  </si>
  <si>
    <t>Net Other Income</t>
  </si>
  <si>
    <t xml:space="preserve">   Total 5115 Business Operations</t>
  </si>
  <si>
    <t xml:space="preserve">              MASI Budget</t>
  </si>
  <si>
    <t xml:space="preserve">     Approved Meet</t>
  </si>
  <si>
    <t>FY 25</t>
  </si>
  <si>
    <r>
      <t xml:space="preserve">  Financial Operations </t>
    </r>
    <r>
      <rPr>
        <b/>
        <sz val="10"/>
        <color theme="1"/>
        <rFont val="Arial"/>
        <family val="2"/>
      </rPr>
      <t>(accounting, bank fees, cc fees, exp)</t>
    </r>
  </si>
  <si>
    <t xml:space="preserve">          General Chair</t>
  </si>
  <si>
    <t xml:space="preserve">         General Committee Administration</t>
  </si>
  <si>
    <t>Total Governance, Committees &amp; Life Membership</t>
  </si>
  <si>
    <t>Total Awards &amp; Recognition</t>
  </si>
  <si>
    <t>Total Swimming Services</t>
  </si>
  <si>
    <r>
      <t xml:space="preserve">  Office Operations (</t>
    </r>
    <r>
      <rPr>
        <b/>
        <sz val="9"/>
        <color theme="1"/>
        <rFont val="Arial"/>
        <family val="2"/>
      </rPr>
      <t>Technologies &amp; equipment,</t>
    </r>
    <r>
      <rPr>
        <b/>
        <sz val="10"/>
        <color theme="1"/>
        <rFont val="Arial"/>
        <family val="2"/>
      </rPr>
      <t>computers, supplies, postage, etc.)</t>
    </r>
  </si>
  <si>
    <r>
      <t xml:space="preserve">  Property Operations </t>
    </r>
    <r>
      <rPr>
        <b/>
        <sz val="9"/>
        <color theme="1"/>
        <rFont val="Arial"/>
        <family val="2"/>
      </rPr>
      <t>(Insurance, Utilities, Condo fees)</t>
    </r>
  </si>
  <si>
    <t xml:space="preserve">  Legal Operations</t>
  </si>
  <si>
    <t xml:space="preserve">  Marketing Operations</t>
  </si>
  <si>
    <r>
      <t xml:space="preserve">   </t>
    </r>
    <r>
      <rPr>
        <b/>
        <sz val="12"/>
        <color rgb="FF000000"/>
        <rFont val="Arial"/>
        <family val="2"/>
      </rPr>
      <t>Payroll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Operations</t>
    </r>
  </si>
  <si>
    <t xml:space="preserve">   USA Swimming Operations</t>
  </si>
  <si>
    <t xml:space="preserve">   Business Operations</t>
  </si>
  <si>
    <t xml:space="preserve">      LSC Club Excellence Grants</t>
  </si>
  <si>
    <t xml:space="preserve">   Total Competition Fees</t>
  </si>
  <si>
    <t xml:space="preserve">   Total Championship Meets</t>
  </si>
  <si>
    <t xml:space="preserve">   Total Open Water</t>
  </si>
  <si>
    <t xml:space="preserve">   Miscellaneous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</si>
</sst>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8"/>
      <color rgb="FF9C5700"/>
      <name val="Arial"/>
      <family val="2"/>
    </font>
    <font>
      <sz val="18"/>
      <color rgb="FF006100"/>
      <name val="Arial"/>
      <family val="2"/>
    </font>
    <font>
      <sz val="18"/>
      <color theme="1"/>
      <name val="Arial"/>
      <family val="2"/>
    </font>
    <font>
      <sz val="18"/>
      <color rgb="FF9C0006"/>
      <name val="Arial"/>
      <family val="2"/>
    </font>
    <font>
      <b/>
      <sz val="18"/>
      <color rgb="FF006100"/>
      <name val="Arial"/>
      <family val="2"/>
    </font>
    <font>
      <b/>
      <sz val="18"/>
      <color rgb="FFC00000"/>
      <name val="Arial"/>
      <family val="2"/>
    </font>
    <font>
      <sz val="1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58">
    <xf numFmtId="0" fontId="0" fillId="0" borderId="0" xfId="0"/>
    <xf numFmtId="0" fontId="7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4" fontId="0" fillId="0" borderId="4" xfId="2" applyFont="1" applyBorder="1" applyAlignment="1">
      <alignment wrapText="1"/>
    </xf>
    <xf numFmtId="44" fontId="5" fillId="0" borderId="4" xfId="2" applyFont="1" applyBorder="1" applyAlignment="1">
      <alignment horizontal="center" wrapText="1"/>
    </xf>
    <xf numFmtId="44" fontId="0" fillId="0" borderId="0" xfId="2" applyFont="1"/>
    <xf numFmtId="44" fontId="9" fillId="0" borderId="0" xfId="2" applyFont="1"/>
    <xf numFmtId="0" fontId="9" fillId="0" borderId="0" xfId="0" applyFont="1"/>
    <xf numFmtId="0" fontId="8" fillId="0" borderId="0" xfId="0" applyFont="1" applyAlignment="1">
      <alignment horizontal="center"/>
    </xf>
    <xf numFmtId="165" fontId="0" fillId="0" borderId="0" xfId="1" applyNumberFormat="1" applyFont="1"/>
    <xf numFmtId="0" fontId="11" fillId="0" borderId="3" xfId="0" applyFont="1" applyBorder="1" applyAlignment="1">
      <alignment wrapText="1"/>
    </xf>
    <xf numFmtId="0" fontId="0" fillId="8" borderId="0" xfId="0" applyFill="1"/>
    <xf numFmtId="0" fontId="9" fillId="8" borderId="0" xfId="0" applyFont="1" applyFill="1"/>
    <xf numFmtId="0" fontId="16" fillId="0" borderId="4" xfId="0" applyFont="1" applyBorder="1" applyAlignment="1">
      <alignment wrapText="1"/>
    </xf>
    <xf numFmtId="44" fontId="16" fillId="0" borderId="4" xfId="0" applyNumberFormat="1" applyFont="1" applyBorder="1" applyAlignment="1">
      <alignment wrapText="1"/>
    </xf>
    <xf numFmtId="0" fontId="14" fillId="0" borderId="3" xfId="0" applyFont="1" applyBorder="1" applyAlignment="1">
      <alignment horizontal="left" wrapText="1"/>
    </xf>
    <xf numFmtId="44" fontId="14" fillId="0" borderId="4" xfId="2" applyFont="1" applyBorder="1" applyAlignment="1">
      <alignment horizontal="left" wrapText="1"/>
    </xf>
    <xf numFmtId="0" fontId="17" fillId="4" borderId="3" xfId="5" applyFont="1" applyBorder="1" applyAlignment="1">
      <alignment horizontal="left" wrapText="1"/>
    </xf>
    <xf numFmtId="44" fontId="17" fillId="4" borderId="4" xfId="2" applyFont="1" applyFill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44" fontId="10" fillId="0" borderId="4" xfId="2" applyFont="1" applyFill="1" applyBorder="1" applyAlignment="1">
      <alignment horizontal="left" wrapText="1"/>
    </xf>
    <xf numFmtId="44" fontId="9" fillId="0" borderId="4" xfId="2" applyFont="1" applyFill="1" applyBorder="1" applyAlignment="1">
      <alignment wrapText="1"/>
    </xf>
    <xf numFmtId="44" fontId="9" fillId="0" borderId="0" xfId="2" applyFont="1" applyFill="1" applyBorder="1"/>
    <xf numFmtId="44" fontId="9" fillId="0" borderId="0" xfId="2" applyFont="1" applyFill="1" applyBorder="1" applyAlignment="1">
      <alignment wrapText="1"/>
    </xf>
    <xf numFmtId="0" fontId="0" fillId="0" borderId="0" xfId="0" applyBorder="1"/>
    <xf numFmtId="44" fontId="10" fillId="0" borderId="0" xfId="2" applyFont="1" applyFill="1" applyBorder="1" applyAlignment="1">
      <alignment horizontal="left" wrapText="1"/>
    </xf>
    <xf numFmtId="0" fontId="7" fillId="0" borderId="0" xfId="0" applyFont="1" applyBorder="1"/>
    <xf numFmtId="0" fontId="18" fillId="2" borderId="3" xfId="3" applyFont="1" applyBorder="1" applyAlignment="1">
      <alignment horizontal="left" wrapText="1"/>
    </xf>
    <xf numFmtId="44" fontId="18" fillId="2" borderId="4" xfId="2" applyFont="1" applyFill="1" applyBorder="1" applyAlignment="1">
      <alignment horizontal="left" wrapText="1"/>
    </xf>
    <xf numFmtId="0" fontId="18" fillId="2" borderId="3" xfId="3" applyFont="1" applyBorder="1" applyAlignment="1">
      <alignment wrapText="1"/>
    </xf>
    <xf numFmtId="44" fontId="18" fillId="2" borderId="4" xfId="2" applyFont="1" applyFill="1" applyBorder="1" applyAlignment="1">
      <alignment wrapText="1"/>
    </xf>
    <xf numFmtId="44" fontId="18" fillId="2" borderId="4" xfId="3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9" fillId="0" borderId="4" xfId="0" applyFont="1" applyBorder="1" applyAlignment="1">
      <alignment wrapText="1"/>
    </xf>
    <xf numFmtId="44" fontId="19" fillId="0" borderId="4" xfId="2" applyFont="1" applyBorder="1" applyAlignment="1">
      <alignment wrapText="1"/>
    </xf>
    <xf numFmtId="0" fontId="19" fillId="6" borderId="3" xfId="0" applyFont="1" applyFill="1" applyBorder="1" applyAlignment="1">
      <alignment wrapText="1"/>
    </xf>
    <xf numFmtId="0" fontId="19" fillId="6" borderId="4" xfId="0" applyFont="1" applyFill="1" applyBorder="1" applyAlignment="1">
      <alignment wrapText="1"/>
    </xf>
    <xf numFmtId="0" fontId="20" fillId="3" borderId="5" xfId="4" applyFont="1" applyBorder="1" applyAlignment="1">
      <alignment horizontal="left" wrapText="1"/>
    </xf>
    <xf numFmtId="44" fontId="20" fillId="3" borderId="6" xfId="4" applyNumberFormat="1" applyFont="1" applyBorder="1" applyAlignment="1">
      <alignment horizontal="left" wrapText="1"/>
    </xf>
    <xf numFmtId="165" fontId="19" fillId="0" borderId="3" xfId="1" applyNumberFormat="1" applyFont="1" applyBorder="1" applyAlignment="1">
      <alignment wrapText="1"/>
    </xf>
    <xf numFmtId="0" fontId="19" fillId="5" borderId="3" xfId="6" applyFont="1" applyBorder="1" applyAlignment="1">
      <alignment horizontal="left" wrapText="1"/>
    </xf>
    <xf numFmtId="44" fontId="19" fillId="5" borderId="4" xfId="6" applyNumberFormat="1" applyFont="1" applyBorder="1" applyAlignment="1">
      <alignment wrapText="1"/>
    </xf>
    <xf numFmtId="0" fontId="21" fillId="2" borderId="7" xfId="3" applyFont="1" applyBorder="1" applyAlignment="1">
      <alignment horizontal="left" wrapText="1"/>
    </xf>
    <xf numFmtId="164" fontId="22" fillId="2" borderId="8" xfId="3" applyNumberFormat="1" applyFont="1" applyBorder="1" applyAlignment="1">
      <alignment wrapText="1"/>
    </xf>
    <xf numFmtId="0" fontId="23" fillId="0" borderId="3" xfId="0" applyFont="1" applyBorder="1" applyAlignment="1">
      <alignment horizontal="left" wrapText="1"/>
    </xf>
    <xf numFmtId="44" fontId="23" fillId="0" borderId="4" xfId="2" applyFont="1" applyBorder="1" applyAlignment="1">
      <alignment horizontal="left" wrapText="1"/>
    </xf>
    <xf numFmtId="0" fontId="19" fillId="0" borderId="3" xfId="0" applyFont="1" applyBorder="1" applyAlignment="1">
      <alignment vertical="center" wrapText="1"/>
    </xf>
    <xf numFmtId="44" fontId="19" fillId="0" borderId="4" xfId="2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44" fontId="23" fillId="0" borderId="4" xfId="2" applyFont="1" applyBorder="1" applyAlignment="1">
      <alignment horizontal="left" vertical="center" wrapText="1"/>
    </xf>
    <xf numFmtId="0" fontId="19" fillId="7" borderId="3" xfId="0" applyFont="1" applyFill="1" applyBorder="1" applyAlignment="1">
      <alignment vertical="center" wrapText="1"/>
    </xf>
    <xf numFmtId="44" fontId="19" fillId="7" borderId="4" xfId="2" applyFont="1" applyFill="1" applyBorder="1" applyAlignment="1">
      <alignment vertical="center" wrapText="1"/>
    </xf>
    <xf numFmtId="0" fontId="19" fillId="8" borderId="3" xfId="0" applyFont="1" applyFill="1" applyBorder="1" applyAlignment="1">
      <alignment vertical="center" wrapText="1"/>
    </xf>
    <xf numFmtId="44" fontId="19" fillId="8" borderId="4" xfId="2" applyFont="1" applyFill="1" applyBorder="1" applyAlignment="1">
      <alignment vertical="center" wrapText="1"/>
    </xf>
  </cellXfs>
  <cellStyles count="7">
    <cellStyle name="20% - Accent1" xfId="6" builtinId="30"/>
    <cellStyle name="Bad" xfId="4" builtinId="27"/>
    <cellStyle name="Comma" xfId="1" builtinId="3"/>
    <cellStyle name="Currency" xfId="2" builtinId="4"/>
    <cellStyle name="Good" xfId="3" builtinId="26"/>
    <cellStyle name="Neutral" xfId="5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28575</xdr:rowOff>
    </xdr:from>
    <xdr:to>
      <xdr:col>0</xdr:col>
      <xdr:colOff>609600</xdr:colOff>
      <xdr:row>0</xdr:row>
      <xdr:rowOff>579135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4759E-D748-4A55-842B-4A50E447B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"/>
          <a:ext cx="457200" cy="553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B33B-9FCF-4EA5-A8FE-D4A84EEC578C}">
  <dimension ref="A1:F60"/>
  <sheetViews>
    <sheetView tabSelected="1" topLeftCell="B1" zoomScale="140" zoomScaleNormal="140" workbookViewId="0">
      <selection activeCell="F1" sqref="F1"/>
    </sheetView>
  </sheetViews>
  <sheetFormatPr defaultRowHeight="14.25" outlineLevelRow="2" x14ac:dyDescent="0.45"/>
  <cols>
    <col min="1" max="1" width="56.19921875" customWidth="1"/>
    <col min="2" max="2" width="22.53125" customWidth="1"/>
    <col min="3" max="3" width="11.06640625" bestFit="1" customWidth="1"/>
    <col min="4" max="4" width="13.265625" customWidth="1"/>
    <col min="6" max="6" width="34.53125" customWidth="1"/>
  </cols>
  <sheetData>
    <row r="1" spans="1:6" ht="47" customHeight="1" x14ac:dyDescent="0.7">
      <c r="A1" s="2" t="s">
        <v>38</v>
      </c>
      <c r="B1" s="3" t="s">
        <v>40</v>
      </c>
      <c r="F1" s="12"/>
    </row>
    <row r="2" spans="1:6" ht="25.15" x14ac:dyDescent="0.7">
      <c r="A2" s="4" t="s">
        <v>0</v>
      </c>
      <c r="B2" s="8"/>
    </row>
    <row r="3" spans="1:6" hidden="1" outlineLevel="1" x14ac:dyDescent="0.45">
      <c r="A3" s="5" t="s">
        <v>4</v>
      </c>
      <c r="B3" s="7"/>
    </row>
    <row r="4" spans="1:6" hidden="1" outlineLevel="1" x14ac:dyDescent="0.45">
      <c r="A4" s="5" t="s">
        <v>1</v>
      </c>
      <c r="B4" s="7">
        <f>C4*20</f>
        <v>220000</v>
      </c>
      <c r="C4" s="13">
        <v>11000</v>
      </c>
      <c r="D4" s="13"/>
    </row>
    <row r="5" spans="1:6" hidden="1" outlineLevel="1" x14ac:dyDescent="0.45">
      <c r="A5" s="5" t="s">
        <v>2</v>
      </c>
      <c r="B5" s="7">
        <f>C5*30</f>
        <v>3450</v>
      </c>
      <c r="C5">
        <v>115</v>
      </c>
    </row>
    <row r="6" spans="1:6" hidden="1" outlineLevel="1" x14ac:dyDescent="0.45">
      <c r="A6" s="5" t="s">
        <v>3</v>
      </c>
      <c r="B6" s="7">
        <f>C6*20</f>
        <v>32000</v>
      </c>
      <c r="C6" s="13">
        <v>1600</v>
      </c>
      <c r="D6" s="13"/>
    </row>
    <row r="7" spans="1:6" ht="22.15" collapsed="1" x14ac:dyDescent="0.55000000000000004">
      <c r="A7" s="31" t="s">
        <v>5</v>
      </c>
      <c r="B7" s="32">
        <f>SUM(B4:B6)</f>
        <v>255450</v>
      </c>
      <c r="D7" s="9"/>
    </row>
    <row r="8" spans="1:6" ht="22.15" hidden="1" outlineLevel="1" x14ac:dyDescent="0.55000000000000004">
      <c r="A8" s="36" t="s">
        <v>7</v>
      </c>
      <c r="B8" s="37"/>
    </row>
    <row r="9" spans="1:6" ht="22.15" hidden="1" outlineLevel="1" x14ac:dyDescent="0.55000000000000004">
      <c r="A9" s="36" t="s">
        <v>6</v>
      </c>
      <c r="B9" s="38">
        <v>460000</v>
      </c>
      <c r="D9" s="10"/>
    </row>
    <row r="10" spans="1:6" ht="22.15" hidden="1" outlineLevel="1" x14ac:dyDescent="0.55000000000000004">
      <c r="A10" s="36" t="s">
        <v>39</v>
      </c>
      <c r="B10" s="38">
        <v>25000</v>
      </c>
      <c r="D10" s="10"/>
    </row>
    <row r="11" spans="1:6" ht="22.15" hidden="1" outlineLevel="1" x14ac:dyDescent="0.55000000000000004">
      <c r="A11" s="36" t="s">
        <v>8</v>
      </c>
      <c r="B11" s="38">
        <v>6000</v>
      </c>
      <c r="D11" s="10"/>
    </row>
    <row r="12" spans="1:6" ht="22.15" hidden="1" outlineLevel="1" x14ac:dyDescent="0.55000000000000004">
      <c r="A12" s="36" t="s">
        <v>9</v>
      </c>
      <c r="B12" s="38">
        <v>12000</v>
      </c>
      <c r="D12" s="10"/>
    </row>
    <row r="13" spans="1:6" ht="22.15" collapsed="1" x14ac:dyDescent="0.55000000000000004">
      <c r="A13" s="31" t="s">
        <v>55</v>
      </c>
      <c r="B13" s="32">
        <f>SUM(B8:B12)</f>
        <v>503000</v>
      </c>
      <c r="D13" s="10"/>
    </row>
    <row r="14" spans="1:6" ht="22.15" hidden="1" outlineLevel="1" x14ac:dyDescent="0.55000000000000004">
      <c r="A14" s="36" t="s">
        <v>10</v>
      </c>
      <c r="B14" s="38">
        <v>90000</v>
      </c>
      <c r="D14" s="10"/>
    </row>
    <row r="15" spans="1:6" ht="22.15" hidden="1" outlineLevel="1" x14ac:dyDescent="0.55000000000000004">
      <c r="A15" s="36" t="s">
        <v>11</v>
      </c>
      <c r="B15" s="38">
        <v>20000</v>
      </c>
      <c r="D15" s="10"/>
    </row>
    <row r="16" spans="1:6" ht="22.15" collapsed="1" x14ac:dyDescent="0.55000000000000004">
      <c r="A16" s="33" t="s">
        <v>56</v>
      </c>
      <c r="B16" s="34">
        <f>SUM(B14:B15)</f>
        <v>110000</v>
      </c>
      <c r="D16" s="10"/>
    </row>
    <row r="17" spans="1:4" ht="22.15" x14ac:dyDescent="0.55000000000000004">
      <c r="A17" s="33" t="s">
        <v>57</v>
      </c>
      <c r="B17" s="34">
        <v>10000</v>
      </c>
      <c r="D17" s="10"/>
    </row>
    <row r="18" spans="1:4" ht="22.15" x14ac:dyDescent="0.55000000000000004">
      <c r="A18" s="33" t="s">
        <v>58</v>
      </c>
      <c r="B18" s="34">
        <v>10000</v>
      </c>
      <c r="D18" s="10"/>
    </row>
    <row r="19" spans="1:4" ht="5" customHeight="1" x14ac:dyDescent="0.55000000000000004">
      <c r="A19" s="39"/>
      <c r="B19" s="40"/>
      <c r="D19" s="10"/>
    </row>
    <row r="20" spans="1:4" ht="22.15" x14ac:dyDescent="0.55000000000000004">
      <c r="A20" s="33" t="s">
        <v>12</v>
      </c>
      <c r="B20" s="35">
        <f>SUM(B7,B13,B16,B17,B18)</f>
        <v>888450</v>
      </c>
      <c r="D20" s="10"/>
    </row>
    <row r="21" spans="1:4" x14ac:dyDescent="0.45">
      <c r="A21" s="5"/>
      <c r="B21" s="6"/>
      <c r="D21" s="10"/>
    </row>
    <row r="22" spans="1:4" ht="25.15" x14ac:dyDescent="0.7">
      <c r="A22" s="4" t="s">
        <v>13</v>
      </c>
      <c r="B22" s="17"/>
      <c r="D22" s="10"/>
    </row>
    <row r="23" spans="1:4" ht="28.5" hidden="1" outlineLevel="1" x14ac:dyDescent="0.45">
      <c r="A23" s="14" t="s">
        <v>47</v>
      </c>
      <c r="B23" s="18">
        <v>15500</v>
      </c>
      <c r="C23">
        <v>15500</v>
      </c>
      <c r="D23" s="10"/>
    </row>
    <row r="24" spans="1:4" ht="15.4" hidden="1" outlineLevel="1" x14ac:dyDescent="0.45">
      <c r="A24" s="14" t="s">
        <v>48</v>
      </c>
      <c r="B24" s="18">
        <v>9350</v>
      </c>
      <c r="C24">
        <v>9350</v>
      </c>
      <c r="D24" s="10"/>
    </row>
    <row r="25" spans="1:4" ht="28.5" hidden="1" outlineLevel="1" x14ac:dyDescent="0.45">
      <c r="A25" s="14" t="s">
        <v>41</v>
      </c>
      <c r="B25" s="18">
        <v>13100</v>
      </c>
      <c r="D25" s="10"/>
    </row>
    <row r="26" spans="1:4" ht="15.4" hidden="1" outlineLevel="1" x14ac:dyDescent="0.45">
      <c r="A26" s="14" t="s">
        <v>49</v>
      </c>
      <c r="B26" s="18">
        <v>3000</v>
      </c>
      <c r="D26" s="10"/>
    </row>
    <row r="27" spans="1:4" ht="15.4" hidden="1" outlineLevel="1" x14ac:dyDescent="0.45">
      <c r="A27" s="14" t="s">
        <v>50</v>
      </c>
      <c r="B27" s="18">
        <v>25000</v>
      </c>
      <c r="D27" s="10"/>
    </row>
    <row r="28" spans="1:4" ht="15.4" hidden="1" outlineLevel="1" x14ac:dyDescent="0.45">
      <c r="A28" s="23" t="s">
        <v>52</v>
      </c>
      <c r="B28" s="20">
        <f>(B4+B6)*0.04</f>
        <v>10080</v>
      </c>
      <c r="D28" s="10"/>
    </row>
    <row r="29" spans="1:4" ht="15.4" hidden="1" outlineLevel="1" x14ac:dyDescent="0.45">
      <c r="A29" s="19" t="s">
        <v>51</v>
      </c>
      <c r="B29" s="20">
        <v>349900</v>
      </c>
      <c r="D29" s="10"/>
    </row>
    <row r="30" spans="1:4" ht="15.4" hidden="1" outlineLevel="1" x14ac:dyDescent="0.45">
      <c r="A30" s="23" t="s">
        <v>53</v>
      </c>
      <c r="B30" s="20">
        <v>20500</v>
      </c>
      <c r="D30" s="10"/>
    </row>
    <row r="31" spans="1:4" ht="24" customHeight="1" collapsed="1" x14ac:dyDescent="0.55000000000000004">
      <c r="A31" s="21" t="s">
        <v>37</v>
      </c>
      <c r="B31" s="22">
        <f>SUM(B23:B30)</f>
        <v>446430</v>
      </c>
      <c r="D31" s="26"/>
    </row>
    <row r="32" spans="1:4" ht="44.25" hidden="1" outlineLevel="2" x14ac:dyDescent="0.55000000000000004">
      <c r="A32" s="48" t="s">
        <v>43</v>
      </c>
      <c r="B32" s="49">
        <v>5000</v>
      </c>
      <c r="D32" s="24"/>
    </row>
    <row r="33" spans="1:5" ht="22.15" hidden="1" outlineLevel="2" x14ac:dyDescent="0.55000000000000004">
      <c r="A33" s="48" t="s">
        <v>27</v>
      </c>
      <c r="B33" s="49">
        <v>5000</v>
      </c>
      <c r="D33" s="24"/>
    </row>
    <row r="34" spans="1:5" ht="22.15" hidden="1" outlineLevel="2" x14ac:dyDescent="0.55000000000000004">
      <c r="A34" s="36" t="s">
        <v>42</v>
      </c>
      <c r="B34" s="38">
        <v>5000</v>
      </c>
      <c r="D34" s="25"/>
    </row>
    <row r="35" spans="1:5" ht="22.15" hidden="1" outlineLevel="2" x14ac:dyDescent="0.55000000000000004">
      <c r="A35" s="48" t="s">
        <v>14</v>
      </c>
      <c r="B35" s="49">
        <v>5000</v>
      </c>
      <c r="D35" s="24"/>
    </row>
    <row r="36" spans="1:5" ht="22.15" hidden="1" outlineLevel="2" x14ac:dyDescent="0.55000000000000004">
      <c r="A36" s="48" t="s">
        <v>15</v>
      </c>
      <c r="B36" s="49">
        <v>7000</v>
      </c>
      <c r="D36" s="24"/>
    </row>
    <row r="37" spans="1:5" ht="22.15" hidden="1" outlineLevel="2" x14ac:dyDescent="0.55000000000000004">
      <c r="A37" s="48" t="s">
        <v>28</v>
      </c>
      <c r="B37" s="49">
        <v>25000</v>
      </c>
      <c r="D37" s="24"/>
    </row>
    <row r="38" spans="1:5" ht="22.15" hidden="1" outlineLevel="2" x14ac:dyDescent="0.55000000000000004">
      <c r="A38" s="48" t="s">
        <v>16</v>
      </c>
      <c r="B38" s="49">
        <v>1000</v>
      </c>
      <c r="D38" s="24"/>
    </row>
    <row r="39" spans="1:5" ht="44.25" hidden="1" outlineLevel="1" collapsed="1" x14ac:dyDescent="0.45">
      <c r="A39" s="50" t="s">
        <v>44</v>
      </c>
      <c r="B39" s="51">
        <f>SUM(B32:B38)</f>
        <v>53000</v>
      </c>
      <c r="D39" s="27"/>
      <c r="E39" s="28"/>
    </row>
    <row r="40" spans="1:5" ht="22.15" hidden="1" outlineLevel="2" x14ac:dyDescent="0.45">
      <c r="A40" s="52" t="s">
        <v>17</v>
      </c>
      <c r="B40" s="53">
        <v>30000</v>
      </c>
      <c r="D40" s="29"/>
      <c r="E40" s="28"/>
    </row>
    <row r="41" spans="1:5" ht="22.15" hidden="1" outlineLevel="2" x14ac:dyDescent="0.45">
      <c r="A41" s="52" t="s">
        <v>18</v>
      </c>
      <c r="B41" s="53">
        <v>10000</v>
      </c>
      <c r="D41" s="29"/>
      <c r="E41" s="28"/>
    </row>
    <row r="42" spans="1:5" ht="22.15" hidden="1" outlineLevel="2" x14ac:dyDescent="0.45">
      <c r="A42" s="52" t="s">
        <v>19</v>
      </c>
      <c r="B42" s="53">
        <v>2000</v>
      </c>
      <c r="D42" s="29"/>
      <c r="E42" s="28"/>
    </row>
    <row r="43" spans="1:5" ht="22.15" hidden="1" outlineLevel="1" collapsed="1" x14ac:dyDescent="0.45">
      <c r="A43" s="50" t="s">
        <v>21</v>
      </c>
      <c r="B43" s="51">
        <f>SUM(B40:B42)</f>
        <v>42000</v>
      </c>
      <c r="D43" s="27"/>
      <c r="E43" s="28"/>
    </row>
    <row r="44" spans="1:5" ht="22.15" hidden="1" outlineLevel="1" x14ac:dyDescent="0.45">
      <c r="A44" s="50" t="s">
        <v>45</v>
      </c>
      <c r="B44" s="51">
        <v>5250</v>
      </c>
      <c r="D44" s="27"/>
      <c r="E44" s="28"/>
    </row>
    <row r="45" spans="1:5" ht="22.15" hidden="1" outlineLevel="2" x14ac:dyDescent="0.45">
      <c r="A45" s="50" t="s">
        <v>22</v>
      </c>
      <c r="B45" s="51">
        <v>80000</v>
      </c>
      <c r="D45" s="27"/>
      <c r="E45" s="28"/>
    </row>
    <row r="46" spans="1:5" s="1" customFormat="1" ht="17.55" hidden="1" customHeight="1" outlineLevel="2" x14ac:dyDescent="0.7">
      <c r="A46" s="50" t="s">
        <v>23</v>
      </c>
      <c r="B46" s="51">
        <v>85000</v>
      </c>
      <c r="D46" s="27"/>
      <c r="E46" s="30"/>
    </row>
    <row r="47" spans="1:5" ht="22.15" hidden="1" outlineLevel="2" x14ac:dyDescent="0.45">
      <c r="A47" s="50" t="s">
        <v>24</v>
      </c>
      <c r="B47" s="51">
        <v>140000</v>
      </c>
      <c r="D47" s="27"/>
      <c r="E47" s="28"/>
    </row>
    <row r="48" spans="1:5" ht="22.15" hidden="1" outlineLevel="2" x14ac:dyDescent="0.45">
      <c r="A48" s="50" t="s">
        <v>26</v>
      </c>
      <c r="B48" s="51">
        <v>8000</v>
      </c>
      <c r="D48" s="27"/>
      <c r="E48" s="28"/>
    </row>
    <row r="49" spans="1:4" ht="22.15" hidden="1" outlineLevel="2" x14ac:dyDescent="0.45">
      <c r="A49" s="54" t="s">
        <v>54</v>
      </c>
      <c r="B49" s="55">
        <v>55000</v>
      </c>
      <c r="D49" s="11"/>
    </row>
    <row r="50" spans="1:4" s="15" customFormat="1" ht="22.15" hidden="1" outlineLevel="1" collapsed="1" x14ac:dyDescent="0.45">
      <c r="A50" s="56" t="s">
        <v>46</v>
      </c>
      <c r="B50" s="57">
        <f>SUM(B45:B49)</f>
        <v>368000</v>
      </c>
      <c r="D50" s="16"/>
    </row>
    <row r="51" spans="1:4" ht="22.5" collapsed="1" thickBot="1" x14ac:dyDescent="0.6">
      <c r="A51" s="21" t="s">
        <v>25</v>
      </c>
      <c r="B51" s="22">
        <f>SUM(B44:B49,B39,B43)</f>
        <v>468250</v>
      </c>
      <c r="D51" s="11"/>
    </row>
    <row r="52" spans="1:4" ht="22.5" thickTop="1" x14ac:dyDescent="0.55000000000000004">
      <c r="A52" s="41" t="s">
        <v>20</v>
      </c>
      <c r="B52" s="42">
        <f>SUM(B31,B51)</f>
        <v>914680</v>
      </c>
      <c r="D52" s="11"/>
    </row>
    <row r="53" spans="1:4" ht="22.15" x14ac:dyDescent="0.55000000000000004">
      <c r="A53" s="43" t="s">
        <v>29</v>
      </c>
      <c r="B53" s="38">
        <f>B20-B52</f>
        <v>-26230</v>
      </c>
      <c r="D53" s="11"/>
    </row>
    <row r="54" spans="1:4" ht="22.15" hidden="1" outlineLevel="1" x14ac:dyDescent="0.55000000000000004">
      <c r="A54" s="48" t="s">
        <v>30</v>
      </c>
      <c r="B54" s="49"/>
      <c r="D54" s="11"/>
    </row>
    <row r="55" spans="1:4" ht="22.15" hidden="1" outlineLevel="1" x14ac:dyDescent="0.55000000000000004">
      <c r="A55" s="48" t="s">
        <v>31</v>
      </c>
      <c r="B55" s="49"/>
      <c r="D55" s="11"/>
    </row>
    <row r="56" spans="1:4" ht="22.15" hidden="1" outlineLevel="1" x14ac:dyDescent="0.55000000000000004">
      <c r="A56" s="48" t="s">
        <v>32</v>
      </c>
      <c r="B56" s="49"/>
      <c r="D56" s="11"/>
    </row>
    <row r="57" spans="1:4" ht="44.25" hidden="1" outlineLevel="1" x14ac:dyDescent="0.55000000000000004">
      <c r="A57" s="48" t="s">
        <v>33</v>
      </c>
      <c r="B57" s="49">
        <v>7000</v>
      </c>
      <c r="D57" s="11"/>
    </row>
    <row r="58" spans="1:4" ht="22.15" hidden="1" outlineLevel="1" x14ac:dyDescent="0.55000000000000004">
      <c r="A58" s="48" t="s">
        <v>34</v>
      </c>
      <c r="B58" s="49">
        <v>7000</v>
      </c>
      <c r="D58" s="11"/>
    </row>
    <row r="59" spans="1:4" ht="22.5" collapsed="1" thickBot="1" x14ac:dyDescent="0.6">
      <c r="A59" s="44" t="s">
        <v>36</v>
      </c>
      <c r="B59" s="45">
        <f>SUM(B57:B58)</f>
        <v>14000</v>
      </c>
      <c r="D59" s="11"/>
    </row>
    <row r="60" spans="1:4" ht="23.25" thickTop="1" thickBot="1" x14ac:dyDescent="0.65">
      <c r="A60" s="46" t="s">
        <v>35</v>
      </c>
      <c r="B60" s="47">
        <f>B53+B59</f>
        <v>-12230</v>
      </c>
      <c r="D60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Platt</dc:creator>
  <cp:lastModifiedBy>Jamie Platt</cp:lastModifiedBy>
  <dcterms:created xsi:type="dcterms:W3CDTF">2023-02-27T19:33:28Z</dcterms:created>
  <dcterms:modified xsi:type="dcterms:W3CDTF">2024-04-07T14:45:24Z</dcterms:modified>
</cp:coreProperties>
</file>