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My ShareSync\Finance\FY 24 Budget\"/>
    </mc:Choice>
  </mc:AlternateContent>
  <xr:revisionPtr revIDLastSave="0" documentId="8_{8268EC2F-D7AE-46D5-A46A-BDDB7DFCDA52}" xr6:coauthVersionLast="47" xr6:coauthVersionMax="47" xr10:uidLastSave="{00000000-0000-0000-0000-000000000000}"/>
  <bookViews>
    <workbookView xWindow="-110" yWindow="-110" windowWidth="25180" windowHeight="16140" xr2:uid="{4154F864-34C0-43AC-9D61-586D67981B11}"/>
  </bookViews>
  <sheets>
    <sheet name="Sheet1" sheetId="1" r:id="rId1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B52" i="1"/>
  <c r="B48" i="1"/>
  <c r="B59" i="1"/>
  <c r="B40" i="1"/>
  <c r="B60" i="1"/>
  <c r="B4" i="1"/>
  <c r="B5" i="1"/>
  <c r="B6" i="1"/>
  <c r="B7" i="1"/>
  <c r="B8" i="1"/>
  <c r="B15" i="1"/>
  <c r="B18" i="1"/>
  <c r="B22" i="1"/>
  <c r="B61" i="1"/>
  <c r="B67" i="1"/>
  <c r="B68" i="1"/>
</calcChain>
</file>

<file path=xl/sharedStrings.xml><?xml version="1.0" encoding="utf-8"?>
<sst xmlns="http://schemas.openxmlformats.org/spreadsheetml/2006/main" count="68" uniqueCount="68">
  <si>
    <t>FY 24</t>
  </si>
  <si>
    <t>Income</t>
  </si>
  <si>
    <t xml:space="preserve">      Dues - Athlete</t>
  </si>
  <si>
    <t xml:space="preserve">      Dues - Club</t>
  </si>
  <si>
    <t xml:space="preserve">      Dues - Nonathlete</t>
  </si>
  <si>
    <t xml:space="preserve">      Dues - Transfer</t>
  </si>
  <si>
    <t xml:space="preserve">   4100 Membership Dues</t>
  </si>
  <si>
    <t xml:space="preserve">     Sanctioned Meets</t>
  </si>
  <si>
    <t xml:space="preserve">      Approved meet</t>
  </si>
  <si>
    <t xml:space="preserve">   4150 Compeition</t>
  </si>
  <si>
    <t>Total Competition Fees</t>
  </si>
  <si>
    <t xml:space="preserve">      Fines</t>
  </si>
  <si>
    <t xml:space="preserve">      Processing fees</t>
  </si>
  <si>
    <t xml:space="preserve">      Sanctions</t>
  </si>
  <si>
    <t>Age Group Championship meets</t>
  </si>
  <si>
    <t>Senior Championship Meets</t>
  </si>
  <si>
    <t>Total Championship Meets</t>
  </si>
  <si>
    <t>4700 Miscellaneous Income</t>
  </si>
  <si>
    <t>4400 Open Water</t>
  </si>
  <si>
    <t>Total Income</t>
  </si>
  <si>
    <t>Expenses</t>
  </si>
  <si>
    <t xml:space="preserve">         Committee Administration</t>
  </si>
  <si>
    <t xml:space="preserve">         Gifts</t>
  </si>
  <si>
    <t xml:space="preserve">         Governance Committee</t>
  </si>
  <si>
    <t xml:space="preserve">         House of Delegates</t>
  </si>
  <si>
    <t xml:space="preserve">         Life membership</t>
  </si>
  <si>
    <t xml:space="preserve">         Coach Development</t>
  </si>
  <si>
    <t xml:space="preserve">         USA Swimming Seminars</t>
  </si>
  <si>
    <t xml:space="preserve">         Volunteer Development</t>
  </si>
  <si>
    <t xml:space="preserve">         Quick Book/Credit Card Fees</t>
  </si>
  <si>
    <t xml:space="preserve">         Accounting/Audit</t>
  </si>
  <si>
    <t xml:space="preserve">         Bank Fees</t>
  </si>
  <si>
    <t>Total Expenses</t>
  </si>
  <si>
    <t xml:space="preserve">         General Chair</t>
  </si>
  <si>
    <t xml:space="preserve">      Age Group - exp</t>
  </si>
  <si>
    <t xml:space="preserve">      Senior - exp</t>
  </si>
  <si>
    <t xml:space="preserve">      Travel Assistance</t>
  </si>
  <si>
    <t xml:space="preserve">   Total Programs and Services</t>
  </si>
  <si>
    <t xml:space="preserve">      Open Water</t>
  </si>
  <si>
    <t xml:space="preserve">         DE&amp;I Committee</t>
  </si>
  <si>
    <t xml:space="preserve">         Officials Committee</t>
  </si>
  <si>
    <t xml:space="preserve">         Food and beverage</t>
  </si>
  <si>
    <t>Net Operating Income</t>
  </si>
  <si>
    <t>Other Income</t>
  </si>
  <si>
    <t xml:space="preserve">   4990 Investment Income/Gains</t>
  </si>
  <si>
    <t xml:space="preserve">      Interest Income</t>
  </si>
  <si>
    <t xml:space="preserve">   Total 4990 Investment Income/Gains</t>
  </si>
  <si>
    <t>Total Other Income</t>
  </si>
  <si>
    <t>Net Income/Loss</t>
  </si>
  <si>
    <t>Net Other Income</t>
  </si>
  <si>
    <t xml:space="preserve">   Total 5115 Business Operations</t>
  </si>
  <si>
    <t xml:space="preserve">              MASI Budget</t>
  </si>
  <si>
    <t>Office Technologies &amp; Equipment</t>
  </si>
  <si>
    <t>Property</t>
  </si>
  <si>
    <t xml:space="preserve">          Insurance</t>
  </si>
  <si>
    <t xml:space="preserve">          Utilities</t>
  </si>
  <si>
    <t xml:space="preserve">  Financial Ops</t>
  </si>
  <si>
    <t xml:space="preserve">         Expense Reimbursement</t>
  </si>
  <si>
    <t>Marketing</t>
  </si>
  <si>
    <t>USA Swimming Fees</t>
  </si>
  <si>
    <t>Payroll</t>
  </si>
  <si>
    <t>Committees</t>
  </si>
  <si>
    <t>Legal</t>
  </si>
  <si>
    <t>Awards &amp; Recognition</t>
  </si>
  <si>
    <t>Total Educational Services</t>
  </si>
  <si>
    <t>Total Governance and Committees</t>
  </si>
  <si>
    <t>Total Swimming Services</t>
  </si>
  <si>
    <t>Total Membership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</si>
</sst>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Arial"/>
      <family val="2"/>
    </font>
    <font>
      <sz val="18"/>
      <color rgb="FF006100"/>
      <name val="Calibri"/>
      <family val="2"/>
      <scheme val="minor"/>
    </font>
    <font>
      <sz val="18"/>
      <color rgb="FF9C57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9C0006"/>
      <name val="Calibri"/>
      <family val="2"/>
      <scheme val="minor"/>
    </font>
    <font>
      <b/>
      <sz val="18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38">
    <xf numFmtId="0" fontId="0" fillId="0" borderId="0" xfId="0"/>
    <xf numFmtId="0" fontId="9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7" fillId="2" borderId="3" xfId="3" applyFont="1" applyBorder="1" applyAlignment="1">
      <alignment horizontal="left" wrapText="1"/>
    </xf>
    <xf numFmtId="44" fontId="7" fillId="2" borderId="4" xfId="2" applyFont="1" applyFill="1" applyBorder="1" applyAlignment="1">
      <alignment horizontal="left" wrapText="1"/>
    </xf>
    <xf numFmtId="0" fontId="7" fillId="2" borderId="3" xfId="3" applyFont="1" applyBorder="1" applyAlignment="1">
      <alignment wrapText="1"/>
    </xf>
    <xf numFmtId="44" fontId="7" fillId="2" borderId="4" xfId="2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4" xfId="0" applyFill="1" applyBorder="1" applyAlignment="1">
      <alignment wrapText="1"/>
    </xf>
    <xf numFmtId="44" fontId="7" fillId="2" borderId="4" xfId="3" applyNumberFormat="1" applyFont="1" applyBorder="1" applyAlignment="1">
      <alignment wrapText="1"/>
    </xf>
    <xf numFmtId="44" fontId="11" fillId="0" borderId="4" xfId="2" applyFont="1" applyBorder="1" applyAlignment="1">
      <alignment horizontal="left" wrapText="1"/>
    </xf>
    <xf numFmtId="0" fontId="8" fillId="4" borderId="3" xfId="5" applyFont="1" applyBorder="1" applyAlignment="1">
      <alignment horizontal="left" wrapText="1"/>
    </xf>
    <xf numFmtId="44" fontId="8" fillId="4" borderId="4" xfId="2" applyFont="1" applyFill="1" applyBorder="1" applyAlignment="1">
      <alignment horizontal="left" wrapText="1"/>
    </xf>
    <xf numFmtId="44" fontId="12" fillId="0" borderId="4" xfId="2" applyFont="1" applyBorder="1" applyAlignment="1">
      <alignment wrapText="1"/>
    </xf>
    <xf numFmtId="44" fontId="0" fillId="0" borderId="4" xfId="2" applyFont="1" applyBorder="1" applyAlignment="1">
      <alignment wrapText="1"/>
    </xf>
    <xf numFmtId="0" fontId="13" fillId="3" borderId="5" xfId="4" applyFont="1" applyBorder="1" applyAlignment="1">
      <alignment horizontal="left" wrapText="1"/>
    </xf>
    <xf numFmtId="44" fontId="13" fillId="3" borderId="6" xfId="4" applyNumberFormat="1" applyFont="1" applyBorder="1" applyAlignment="1">
      <alignment horizontal="left" wrapText="1"/>
    </xf>
    <xf numFmtId="165" fontId="9" fillId="0" borderId="3" xfId="1" applyNumberFormat="1" applyFont="1" applyBorder="1" applyAlignment="1">
      <alignment wrapText="1"/>
    </xf>
    <xf numFmtId="44" fontId="9" fillId="0" borderId="4" xfId="2" applyFont="1" applyBorder="1" applyAlignment="1">
      <alignment wrapText="1"/>
    </xf>
    <xf numFmtId="0" fontId="10" fillId="0" borderId="3" xfId="0" applyFont="1" applyBorder="1" applyAlignment="1">
      <alignment horizontal="left" wrapText="1"/>
    </xf>
    <xf numFmtId="44" fontId="10" fillId="0" borderId="4" xfId="2" applyFont="1" applyBorder="1" applyAlignment="1">
      <alignment horizontal="left" wrapText="1"/>
    </xf>
    <xf numFmtId="0" fontId="9" fillId="5" borderId="3" xfId="6" applyFont="1" applyBorder="1" applyAlignment="1">
      <alignment horizontal="left" wrapText="1"/>
    </xf>
    <xf numFmtId="44" fontId="9" fillId="5" borderId="4" xfId="6" applyNumberFormat="1" applyFont="1" applyBorder="1" applyAlignment="1">
      <alignment wrapText="1"/>
    </xf>
    <xf numFmtId="0" fontId="14" fillId="2" borderId="7" xfId="3" applyFont="1" applyBorder="1" applyAlignment="1">
      <alignment horizontal="left" wrapText="1"/>
    </xf>
    <xf numFmtId="164" fontId="14" fillId="2" borderId="8" xfId="3" applyNumberFormat="1" applyFont="1" applyBorder="1" applyAlignment="1">
      <alignment wrapText="1"/>
    </xf>
    <xf numFmtId="44" fontId="0" fillId="0" borderId="0" xfId="0" applyNumberFormat="1"/>
    <xf numFmtId="4" fontId="0" fillId="0" borderId="0" xfId="0" applyNumberFormat="1"/>
    <xf numFmtId="44" fontId="0" fillId="0" borderId="0" xfId="2" applyFont="1"/>
    <xf numFmtId="44" fontId="11" fillId="0" borderId="0" xfId="2" applyFont="1" applyFill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4" borderId="3" xfId="5" applyFont="1" applyBorder="1" applyAlignment="1">
      <alignment horizontal="left"/>
    </xf>
    <xf numFmtId="0" fontId="0" fillId="0" borderId="3" xfId="0" applyBorder="1"/>
  </cellXfs>
  <cellStyles count="7">
    <cellStyle name="20% - Accent1" xfId="6" builtinId="30"/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28575</xdr:rowOff>
    </xdr:from>
    <xdr:to>
      <xdr:col>0</xdr:col>
      <xdr:colOff>609600</xdr:colOff>
      <xdr:row>0</xdr:row>
      <xdr:rowOff>579135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4759E-D748-4A55-842B-4A50E447B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8575"/>
          <a:ext cx="457200" cy="55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B33B-9FCF-4EA5-A8FE-D4A84EEC578C}">
  <dimension ref="A1:E70"/>
  <sheetViews>
    <sheetView tabSelected="1" workbookViewId="0">
      <selection activeCell="A2" sqref="A2"/>
    </sheetView>
  </sheetViews>
  <sheetFormatPr defaultRowHeight="14.5" outlineLevelRow="2" x14ac:dyDescent="0.35"/>
  <cols>
    <col min="1" max="1" width="56.1796875" customWidth="1"/>
    <col min="2" max="2" width="22.54296875" customWidth="1"/>
    <col min="5" max="5" width="15.1796875" customWidth="1"/>
  </cols>
  <sheetData>
    <row r="1" spans="1:3" ht="47" customHeight="1" x14ac:dyDescent="0.55000000000000004">
      <c r="A1" s="2" t="s">
        <v>51</v>
      </c>
      <c r="B1" s="3" t="s">
        <v>0</v>
      </c>
    </row>
    <row r="2" spans="1:3" ht="25.5" x14ac:dyDescent="0.55000000000000004">
      <c r="A2" s="4" t="s">
        <v>1</v>
      </c>
      <c r="B2" s="5"/>
    </row>
    <row r="3" spans="1:3" hidden="1" outlineLevel="1" x14ac:dyDescent="0.35">
      <c r="A3" s="6" t="s">
        <v>6</v>
      </c>
      <c r="B3" s="7"/>
    </row>
    <row r="4" spans="1:3" hidden="1" outlineLevel="1" x14ac:dyDescent="0.35">
      <c r="A4" s="6" t="s">
        <v>2</v>
      </c>
      <c r="B4" s="7">
        <f>C4*17</f>
        <v>187000</v>
      </c>
      <c r="C4">
        <v>11000</v>
      </c>
    </row>
    <row r="5" spans="1:3" hidden="1" outlineLevel="1" x14ac:dyDescent="0.35">
      <c r="A5" s="6" t="s">
        <v>3</v>
      </c>
      <c r="B5" s="7">
        <f>C5*30</f>
        <v>3450</v>
      </c>
      <c r="C5">
        <v>115</v>
      </c>
    </row>
    <row r="6" spans="1:3" hidden="1" outlineLevel="1" x14ac:dyDescent="0.35">
      <c r="A6" s="6" t="s">
        <v>4</v>
      </c>
      <c r="B6" s="7">
        <f>C6*17</f>
        <v>24650</v>
      </c>
      <c r="C6">
        <v>1450</v>
      </c>
    </row>
    <row r="7" spans="1:3" hidden="1" outlineLevel="1" x14ac:dyDescent="0.35">
      <c r="A7" s="6" t="s">
        <v>5</v>
      </c>
      <c r="B7" s="7">
        <f>C7*10</f>
        <v>200</v>
      </c>
      <c r="C7">
        <v>20</v>
      </c>
    </row>
    <row r="8" spans="1:3" ht="23.5" collapsed="1" x14ac:dyDescent="0.55000000000000004">
      <c r="A8" s="8" t="s">
        <v>67</v>
      </c>
      <c r="B8" s="9">
        <f>SUM(B4:B7)</f>
        <v>215300</v>
      </c>
    </row>
    <row r="9" spans="1:3" hidden="1" outlineLevel="1" x14ac:dyDescent="0.35">
      <c r="A9" s="6" t="s">
        <v>9</v>
      </c>
      <c r="B9" s="7"/>
    </row>
    <row r="10" spans="1:3" hidden="1" outlineLevel="1" x14ac:dyDescent="0.35">
      <c r="A10" s="6" t="s">
        <v>7</v>
      </c>
      <c r="B10" s="7">
        <v>455000</v>
      </c>
    </row>
    <row r="11" spans="1:3" hidden="1" outlineLevel="1" x14ac:dyDescent="0.35">
      <c r="A11" s="6" t="s">
        <v>8</v>
      </c>
      <c r="B11" s="7">
        <v>20000</v>
      </c>
    </row>
    <row r="12" spans="1:3" hidden="1" outlineLevel="1" x14ac:dyDescent="0.35">
      <c r="A12" s="6" t="s">
        <v>11</v>
      </c>
      <c r="B12" s="7"/>
    </row>
    <row r="13" spans="1:3" hidden="1" outlineLevel="1" x14ac:dyDescent="0.35">
      <c r="A13" s="6" t="s">
        <v>12</v>
      </c>
      <c r="B13" s="7">
        <v>6000</v>
      </c>
    </row>
    <row r="14" spans="1:3" hidden="1" outlineLevel="1" x14ac:dyDescent="0.35">
      <c r="A14" s="6" t="s">
        <v>13</v>
      </c>
      <c r="B14" s="7">
        <v>11000</v>
      </c>
    </row>
    <row r="15" spans="1:3" ht="23.5" collapsed="1" x14ac:dyDescent="0.55000000000000004">
      <c r="A15" s="8" t="s">
        <v>10</v>
      </c>
      <c r="B15" s="9">
        <f>SUM(B9:B14)</f>
        <v>492000</v>
      </c>
    </row>
    <row r="16" spans="1:3" hidden="1" outlineLevel="1" x14ac:dyDescent="0.35">
      <c r="A16" s="6" t="s">
        <v>14</v>
      </c>
      <c r="B16" s="7">
        <v>80000</v>
      </c>
    </row>
    <row r="17" spans="1:5" hidden="1" outlineLevel="1" x14ac:dyDescent="0.35">
      <c r="A17" s="6" t="s">
        <v>15</v>
      </c>
      <c r="B17" s="7">
        <v>20000</v>
      </c>
    </row>
    <row r="18" spans="1:5" ht="23.5" collapsed="1" x14ac:dyDescent="0.55000000000000004">
      <c r="A18" s="10" t="s">
        <v>16</v>
      </c>
      <c r="B18" s="11">
        <f>SUM(B16:B17)</f>
        <v>100000</v>
      </c>
    </row>
    <row r="19" spans="1:5" ht="23.5" x14ac:dyDescent="0.55000000000000004">
      <c r="A19" s="10" t="s">
        <v>18</v>
      </c>
      <c r="B19" s="11">
        <v>5000</v>
      </c>
    </row>
    <row r="20" spans="1:5" ht="23.5" x14ac:dyDescent="0.55000000000000004">
      <c r="A20" s="10" t="s">
        <v>17</v>
      </c>
      <c r="B20" s="11">
        <v>10000</v>
      </c>
    </row>
    <row r="21" spans="1:5" ht="5" customHeight="1" x14ac:dyDescent="0.35">
      <c r="A21" s="12"/>
      <c r="B21" s="13"/>
    </row>
    <row r="22" spans="1:5" ht="23.5" x14ac:dyDescent="0.55000000000000004">
      <c r="A22" s="10" t="s">
        <v>19</v>
      </c>
      <c r="B22" s="14">
        <f>SUM(B8,B15,B18,B19,B20)</f>
        <v>822300</v>
      </c>
    </row>
    <row r="23" spans="1:5" x14ac:dyDescent="0.35">
      <c r="A23" s="6"/>
      <c r="B23" s="7"/>
    </row>
    <row r="24" spans="1:5" ht="25" x14ac:dyDescent="0.5">
      <c r="A24" s="4" t="s">
        <v>20</v>
      </c>
      <c r="B24" s="7"/>
    </row>
    <row r="25" spans="1:5" ht="15.5" hidden="1" outlineLevel="1" x14ac:dyDescent="0.35">
      <c r="A25" s="34" t="s">
        <v>52</v>
      </c>
      <c r="B25" s="15">
        <v>15500</v>
      </c>
    </row>
    <row r="26" spans="1:5" ht="15.5" hidden="1" outlineLevel="1" x14ac:dyDescent="0.35">
      <c r="A26" s="34" t="s">
        <v>53</v>
      </c>
      <c r="B26" s="15"/>
      <c r="E26" s="15"/>
    </row>
    <row r="27" spans="1:5" ht="15.5" hidden="1" outlineLevel="1" x14ac:dyDescent="0.35">
      <c r="A27" s="34" t="s">
        <v>54</v>
      </c>
      <c r="B27" s="15">
        <v>1350</v>
      </c>
      <c r="E27" s="15"/>
    </row>
    <row r="28" spans="1:5" ht="15.5" hidden="1" outlineLevel="1" x14ac:dyDescent="0.35">
      <c r="A28" s="34" t="s">
        <v>55</v>
      </c>
      <c r="B28" s="32">
        <v>4000</v>
      </c>
    </row>
    <row r="29" spans="1:5" ht="15.5" hidden="1" outlineLevel="1" x14ac:dyDescent="0.35">
      <c r="A29" s="34" t="s">
        <v>56</v>
      </c>
      <c r="B29" s="15"/>
    </row>
    <row r="30" spans="1:5" ht="15.5" hidden="1" outlineLevel="1" x14ac:dyDescent="0.35">
      <c r="A30" s="34" t="s">
        <v>30</v>
      </c>
      <c r="B30" s="15">
        <v>3000</v>
      </c>
    </row>
    <row r="31" spans="1:5" ht="15.5" hidden="1" outlineLevel="1" x14ac:dyDescent="0.35">
      <c r="A31" s="34" t="s">
        <v>31</v>
      </c>
      <c r="B31" s="15">
        <v>1300</v>
      </c>
    </row>
    <row r="32" spans="1:5" ht="15.5" hidden="1" outlineLevel="1" x14ac:dyDescent="0.35">
      <c r="A32" s="34" t="s">
        <v>29</v>
      </c>
      <c r="B32" s="15">
        <v>900</v>
      </c>
    </row>
    <row r="33" spans="1:5" ht="15.5" hidden="1" outlineLevel="1" x14ac:dyDescent="0.35">
      <c r="A33" s="35" t="s">
        <v>57</v>
      </c>
      <c r="B33" s="33">
        <v>16000</v>
      </c>
      <c r="E33" s="30"/>
    </row>
    <row r="34" spans="1:5" ht="15.5" hidden="1" outlineLevel="1" x14ac:dyDescent="0.35">
      <c r="A34" s="34" t="s">
        <v>62</v>
      </c>
      <c r="B34" s="15">
        <v>3000</v>
      </c>
    </row>
    <row r="35" spans="1:5" ht="15.5" hidden="1" outlineLevel="1" x14ac:dyDescent="0.35">
      <c r="A35" s="34" t="s">
        <v>58</v>
      </c>
      <c r="B35" s="15">
        <v>25000</v>
      </c>
    </row>
    <row r="36" spans="1:5" ht="15.5" hidden="1" outlineLevel="1" x14ac:dyDescent="0.35">
      <c r="A36" s="35" t="s">
        <v>22</v>
      </c>
      <c r="B36" s="33">
        <v>2000</v>
      </c>
    </row>
    <row r="37" spans="1:5" ht="15.5" hidden="1" outlineLevel="1" x14ac:dyDescent="0.35">
      <c r="A37" s="35" t="s">
        <v>41</v>
      </c>
      <c r="B37" s="33">
        <v>2500</v>
      </c>
    </row>
    <row r="38" spans="1:5" ht="15.5" hidden="1" outlineLevel="1" x14ac:dyDescent="0.35">
      <c r="A38" s="34" t="s">
        <v>59</v>
      </c>
      <c r="B38" s="15">
        <v>8612</v>
      </c>
    </row>
    <row r="39" spans="1:5" ht="15.5" hidden="1" outlineLevel="1" x14ac:dyDescent="0.35">
      <c r="A39" s="34" t="s">
        <v>60</v>
      </c>
      <c r="B39" s="15">
        <v>339900</v>
      </c>
    </row>
    <row r="40" spans="1:5" ht="23.5" collapsed="1" x14ac:dyDescent="0.55000000000000004">
      <c r="A40" s="36" t="s">
        <v>50</v>
      </c>
      <c r="B40" s="17">
        <f>SUM(B25:B39)</f>
        <v>423062</v>
      </c>
    </row>
    <row r="41" spans="1:5" ht="15.5" hidden="1" outlineLevel="1" x14ac:dyDescent="0.35">
      <c r="A41" s="34" t="s">
        <v>21</v>
      </c>
      <c r="B41" s="15">
        <v>5000</v>
      </c>
    </row>
    <row r="42" spans="1:5" ht="15.5" hidden="1" outlineLevel="1" x14ac:dyDescent="0.35">
      <c r="A42" s="34" t="s">
        <v>39</v>
      </c>
      <c r="B42" s="15">
        <v>5000</v>
      </c>
      <c r="E42" t="s">
        <v>61</v>
      </c>
    </row>
    <row r="43" spans="1:5" ht="15.5" hidden="1" outlineLevel="1" x14ac:dyDescent="0.35">
      <c r="A43" s="37" t="s">
        <v>33</v>
      </c>
      <c r="B43" s="18">
        <v>5000</v>
      </c>
      <c r="E43">
        <v>5000</v>
      </c>
    </row>
    <row r="44" spans="1:5" ht="15.5" hidden="1" outlineLevel="1" x14ac:dyDescent="0.35">
      <c r="A44" s="34" t="s">
        <v>23</v>
      </c>
      <c r="B44" s="15">
        <v>5000</v>
      </c>
      <c r="E44">
        <v>5000</v>
      </c>
    </row>
    <row r="45" spans="1:5" ht="15.5" hidden="1" outlineLevel="1" x14ac:dyDescent="0.35">
      <c r="A45" s="34" t="s">
        <v>24</v>
      </c>
      <c r="B45" s="15">
        <v>7000</v>
      </c>
      <c r="E45">
        <v>5000</v>
      </c>
    </row>
    <row r="46" spans="1:5" ht="15.5" hidden="1" outlineLevel="1" x14ac:dyDescent="0.35">
      <c r="A46" s="34" t="s">
        <v>25</v>
      </c>
      <c r="B46" s="15">
        <v>1000</v>
      </c>
      <c r="E46">
        <v>20000</v>
      </c>
    </row>
    <row r="47" spans="1:5" ht="15.5" hidden="1" outlineLevel="1" x14ac:dyDescent="0.35">
      <c r="A47" s="34" t="s">
        <v>40</v>
      </c>
      <c r="B47" s="15">
        <v>20000</v>
      </c>
    </row>
    <row r="48" spans="1:5" hidden="1" outlineLevel="1" collapsed="1" x14ac:dyDescent="0.35">
      <c r="A48" s="37" t="s">
        <v>65</v>
      </c>
      <c r="B48" s="19">
        <f>SUM(B41:B47)</f>
        <v>48000</v>
      </c>
    </row>
    <row r="49" spans="1:5" ht="15.5" hidden="1" outlineLevel="2" x14ac:dyDescent="0.35">
      <c r="A49" s="34" t="s">
        <v>26</v>
      </c>
      <c r="B49" s="15">
        <v>30000</v>
      </c>
    </row>
    <row r="50" spans="1:5" ht="15.5" hidden="1" outlineLevel="2" x14ac:dyDescent="0.35">
      <c r="A50" s="34" t="s">
        <v>27</v>
      </c>
      <c r="B50" s="15">
        <v>10000</v>
      </c>
    </row>
    <row r="51" spans="1:5" ht="15.5" hidden="1" outlineLevel="2" x14ac:dyDescent="0.35">
      <c r="A51" s="34" t="s">
        <v>28</v>
      </c>
      <c r="B51" s="15">
        <v>2000</v>
      </c>
    </row>
    <row r="52" spans="1:5" hidden="1" outlineLevel="1" collapsed="1" x14ac:dyDescent="0.35">
      <c r="A52" s="37" t="s">
        <v>64</v>
      </c>
      <c r="B52" s="19">
        <f>SUM(B49:B51)</f>
        <v>42000</v>
      </c>
    </row>
    <row r="53" spans="1:5" hidden="1" outlineLevel="1" x14ac:dyDescent="0.35">
      <c r="A53" s="37" t="s">
        <v>63</v>
      </c>
      <c r="B53" s="19">
        <v>5250</v>
      </c>
    </row>
    <row r="54" spans="1:5" ht="16" hidden="1" customHeight="1" outlineLevel="2" x14ac:dyDescent="0.35">
      <c r="A54" s="6" t="s">
        <v>34</v>
      </c>
      <c r="B54" s="19">
        <v>80000</v>
      </c>
      <c r="E54" s="31"/>
    </row>
    <row r="55" spans="1:5" hidden="1" outlineLevel="2" x14ac:dyDescent="0.35">
      <c r="A55" s="6" t="s">
        <v>35</v>
      </c>
      <c r="B55" s="19">
        <v>85000</v>
      </c>
    </row>
    <row r="56" spans="1:5" hidden="1" outlineLevel="2" x14ac:dyDescent="0.35">
      <c r="A56" s="6" t="s">
        <v>36</v>
      </c>
      <c r="B56" s="19">
        <v>140000</v>
      </c>
    </row>
    <row r="57" spans="1:5" hidden="1" outlineLevel="2" x14ac:dyDescent="0.35">
      <c r="A57" s="6" t="s">
        <v>38</v>
      </c>
      <c r="B57" s="19">
        <v>8000</v>
      </c>
    </row>
    <row r="58" spans="1:5" hidden="1" outlineLevel="1" collapsed="1" x14ac:dyDescent="0.35">
      <c r="A58" s="6" t="s">
        <v>66</v>
      </c>
      <c r="B58" s="19">
        <f>SUM(B54:B57)</f>
        <v>313000</v>
      </c>
    </row>
    <row r="59" spans="1:5" ht="24" collapsed="1" thickBot="1" x14ac:dyDescent="0.6">
      <c r="A59" s="16" t="s">
        <v>37</v>
      </c>
      <c r="B59" s="17">
        <f>SUM(B48,B52,B53,B58)</f>
        <v>408250</v>
      </c>
    </row>
    <row r="60" spans="1:5" ht="24" thickTop="1" x14ac:dyDescent="0.55000000000000004">
      <c r="A60" s="20" t="s">
        <v>32</v>
      </c>
      <c r="B60" s="21">
        <f>SUM(B40,B59)</f>
        <v>831312</v>
      </c>
    </row>
    <row r="61" spans="1:5" ht="23.5" x14ac:dyDescent="0.55000000000000004">
      <c r="A61" s="22" t="s">
        <v>42</v>
      </c>
      <c r="B61" s="23">
        <f>B22-B60</f>
        <v>-9012</v>
      </c>
    </row>
    <row r="62" spans="1:5" hidden="1" outlineLevel="1" x14ac:dyDescent="0.35">
      <c r="A62" s="24" t="s">
        <v>43</v>
      </c>
      <c r="B62" s="25"/>
    </row>
    <row r="63" spans="1:5" hidden="1" outlineLevel="1" x14ac:dyDescent="0.35">
      <c r="A63" s="24" t="s">
        <v>44</v>
      </c>
      <c r="B63" s="25"/>
    </row>
    <row r="64" spans="1:5" hidden="1" outlineLevel="1" x14ac:dyDescent="0.35">
      <c r="A64" s="24" t="s">
        <v>45</v>
      </c>
      <c r="B64" s="25"/>
    </row>
    <row r="65" spans="1:2" hidden="1" outlineLevel="1" x14ac:dyDescent="0.35">
      <c r="A65" s="24" t="s">
        <v>46</v>
      </c>
      <c r="B65" s="25">
        <v>7000</v>
      </c>
    </row>
    <row r="66" spans="1:2" hidden="1" outlineLevel="1" x14ac:dyDescent="0.35">
      <c r="A66" s="24" t="s">
        <v>47</v>
      </c>
      <c r="B66" s="25">
        <v>7000</v>
      </c>
    </row>
    <row r="67" spans="1:2" ht="24" collapsed="1" thickBot="1" x14ac:dyDescent="0.6">
      <c r="A67" s="26" t="s">
        <v>49</v>
      </c>
      <c r="B67" s="27">
        <f>SUM(B65:B66)</f>
        <v>14000</v>
      </c>
    </row>
    <row r="68" spans="1:2" ht="24.5" thickTop="1" thickBot="1" x14ac:dyDescent="0.6">
      <c r="A68" s="28" t="s">
        <v>48</v>
      </c>
      <c r="B68" s="29">
        <f>B61+B67</f>
        <v>4988</v>
      </c>
    </row>
    <row r="70" spans="1:2" s="1" customFormat="1" ht="23.5" x14ac:dyDescent="0.55000000000000004">
      <c r="A70"/>
      <c r="B70"/>
    </row>
  </sheetData>
  <pageMargins left="0.7" right="0.7" top="0.75" bottom="0.75" header="0.3" footer="0.3"/>
  <ignoredErrors>
    <ignoredError sqref="B5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Platt</dc:creator>
  <cp:lastModifiedBy>Jamie Platt</cp:lastModifiedBy>
  <dcterms:created xsi:type="dcterms:W3CDTF">2023-02-27T19:33:28Z</dcterms:created>
  <dcterms:modified xsi:type="dcterms:W3CDTF">2023-04-16T21:54:49Z</dcterms:modified>
</cp:coreProperties>
</file>