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_Robert\Documents\USA Swimming\ISI Swimming\"/>
    </mc:Choice>
  </mc:AlternateContent>
  <bookViews>
    <workbookView xWindow="405" yWindow="135" windowWidth="15300" windowHeight="5925" firstSheet="1" activeTab="7"/>
  </bookViews>
  <sheets>
    <sheet name="10 &amp; U Girls" sheetId="1" r:id="rId1"/>
    <sheet name="11-12 Girls" sheetId="2" r:id="rId2"/>
    <sheet name="13-14 Girls" sheetId="3" r:id="rId3"/>
    <sheet name="Senior Girls" sheetId="9" r:id="rId4"/>
    <sheet name="10 &amp; U Boys" sheetId="4" r:id="rId5"/>
    <sheet name="11-12 Boys" sheetId="5" r:id="rId6"/>
    <sheet name="13-14 Boys" sheetId="6" r:id="rId7"/>
    <sheet name="Senior Boys" sheetId="10" r:id="rId8"/>
    <sheet name="Long Course Meters Q Times" sheetId="12" r:id="rId9"/>
  </sheets>
  <calcPr calcId="152511"/>
</workbook>
</file>

<file path=xl/calcChain.xml><?xml version="1.0" encoding="utf-8"?>
<calcChain xmlns="http://schemas.openxmlformats.org/spreadsheetml/2006/main">
  <c r="U22" i="9" l="1"/>
  <c r="U8" i="9"/>
  <c r="N8" i="9"/>
  <c r="N21" i="9"/>
  <c r="N13" i="9"/>
  <c r="N12" i="9"/>
  <c r="L5" i="6"/>
  <c r="L6" i="6"/>
  <c r="L7" i="6"/>
  <c r="L8" i="6"/>
  <c r="L9" i="6"/>
  <c r="L11" i="6"/>
  <c r="L12" i="6"/>
  <c r="L14" i="6"/>
  <c r="L15" i="6"/>
  <c r="L17" i="6"/>
  <c r="L18" i="6"/>
  <c r="L20" i="6"/>
  <c r="L21" i="6"/>
  <c r="L4" i="6"/>
  <c r="M12" i="5"/>
  <c r="M11" i="5"/>
  <c r="M6" i="5"/>
  <c r="M10" i="4"/>
  <c r="M11" i="4"/>
  <c r="S5" i="10" l="1"/>
  <c r="B22" i="12" l="1"/>
  <c r="B19" i="12"/>
  <c r="B18" i="12"/>
  <c r="B15" i="12"/>
  <c r="B14" i="12"/>
  <c r="B11" i="12"/>
  <c r="B10" i="12"/>
  <c r="B4" i="12"/>
  <c r="B5" i="12"/>
  <c r="B6" i="12"/>
  <c r="B3" i="12"/>
  <c r="C22" i="12"/>
  <c r="C19" i="12"/>
  <c r="C18" i="12"/>
  <c r="C15" i="12"/>
  <c r="C14" i="12"/>
  <c r="C11" i="12"/>
  <c r="C10" i="12"/>
  <c r="C4" i="12"/>
  <c r="C5" i="12"/>
  <c r="C6" i="12"/>
  <c r="C3" i="12"/>
  <c r="F23" i="12"/>
  <c r="F20" i="12"/>
  <c r="F16" i="12"/>
  <c r="F12" i="12"/>
  <c r="F22" i="12"/>
  <c r="F19" i="12"/>
  <c r="F15" i="12"/>
  <c r="F11" i="12"/>
  <c r="F4" i="12"/>
  <c r="F5" i="12"/>
  <c r="F6" i="12"/>
  <c r="F7" i="12"/>
  <c r="F8" i="12"/>
  <c r="F3" i="12"/>
  <c r="G23" i="12"/>
  <c r="G22" i="12"/>
  <c r="G20" i="12"/>
  <c r="G19" i="12"/>
  <c r="G16" i="12"/>
  <c r="G15" i="12"/>
  <c r="G12" i="12"/>
  <c r="G11" i="12"/>
  <c r="G5" i="12"/>
  <c r="G6" i="12"/>
  <c r="G7" i="12"/>
  <c r="G8" i="12"/>
  <c r="H23" i="12"/>
  <c r="H22" i="12"/>
  <c r="H20" i="12"/>
  <c r="H19" i="12"/>
  <c r="H16" i="12"/>
  <c r="H15" i="12"/>
  <c r="H12" i="12"/>
  <c r="H11" i="12"/>
  <c r="H4" i="12"/>
  <c r="H5" i="12"/>
  <c r="H6" i="12"/>
  <c r="H7" i="12"/>
  <c r="H8" i="12"/>
  <c r="H3" i="12"/>
  <c r="I23" i="12"/>
  <c r="I20" i="12"/>
  <c r="I16" i="12"/>
  <c r="I12" i="12"/>
  <c r="I22" i="12"/>
  <c r="I19" i="12"/>
  <c r="I15" i="12"/>
  <c r="I11" i="12"/>
  <c r="I4" i="12"/>
  <c r="I5" i="12"/>
  <c r="I6" i="12"/>
  <c r="I7" i="12"/>
  <c r="I8" i="12"/>
  <c r="I3" i="12"/>
  <c r="E4" i="12"/>
  <c r="E6" i="12"/>
  <c r="E7" i="12"/>
  <c r="E8" i="12"/>
  <c r="E10" i="12"/>
  <c r="E11" i="12"/>
  <c r="E12" i="12"/>
  <c r="E14" i="12"/>
  <c r="E15" i="12"/>
  <c r="E16" i="12"/>
  <c r="E19" i="12"/>
  <c r="E20" i="12"/>
  <c r="E22" i="12"/>
  <c r="E23" i="12"/>
  <c r="E3" i="12"/>
  <c r="D22" i="12"/>
  <c r="D23" i="12"/>
  <c r="D4" i="12"/>
  <c r="D5" i="12"/>
  <c r="D6" i="12"/>
  <c r="D7" i="12"/>
  <c r="D8" i="12"/>
  <c r="D10" i="12"/>
  <c r="D11" i="12"/>
  <c r="D12" i="12"/>
  <c r="D14" i="12"/>
  <c r="D15" i="12"/>
  <c r="D16" i="12"/>
  <c r="D18" i="12"/>
  <c r="D19" i="12"/>
  <c r="D20" i="12"/>
  <c r="D3" i="12"/>
  <c r="N5" i="10" l="1"/>
  <c r="N3" i="10"/>
  <c r="L5" i="10"/>
  <c r="L6" i="10"/>
  <c r="L7" i="10"/>
  <c r="L8" i="10"/>
  <c r="L10" i="10"/>
  <c r="L11" i="10"/>
  <c r="L13" i="10"/>
  <c r="L14" i="10"/>
  <c r="L16" i="10"/>
  <c r="L17" i="10"/>
  <c r="L19" i="10"/>
  <c r="L20" i="10"/>
  <c r="L3" i="10"/>
  <c r="L4" i="10"/>
  <c r="S17" i="10"/>
  <c r="S14" i="10"/>
  <c r="S11" i="10"/>
  <c r="S20" i="10"/>
  <c r="S19" i="10"/>
  <c r="S16" i="10"/>
  <c r="S13" i="10"/>
  <c r="S10" i="10"/>
  <c r="S8" i="10"/>
  <c r="S7" i="10"/>
  <c r="S6" i="10"/>
  <c r="S3" i="10"/>
  <c r="S4" i="10"/>
  <c r="I22" i="10"/>
  <c r="S19" i="9"/>
  <c r="S16" i="9"/>
  <c r="S13" i="9"/>
  <c r="S22" i="9"/>
  <c r="S21" i="9"/>
  <c r="S18" i="9"/>
  <c r="S15" i="9"/>
  <c r="S12" i="9"/>
  <c r="S6" i="9"/>
  <c r="S7" i="9"/>
  <c r="S8" i="9"/>
  <c r="S9" i="9"/>
  <c r="S10" i="9"/>
  <c r="S5" i="9"/>
  <c r="N6" i="9"/>
  <c r="N7" i="9"/>
  <c r="N5" i="9"/>
  <c r="L6" i="9"/>
  <c r="L7" i="9"/>
  <c r="L8" i="9"/>
  <c r="L9" i="9"/>
  <c r="L10" i="9"/>
  <c r="L12" i="9"/>
  <c r="L13" i="9"/>
  <c r="L15" i="9"/>
  <c r="L16" i="9"/>
  <c r="L18" i="9"/>
  <c r="L19" i="9"/>
  <c r="L21" i="9"/>
  <c r="L22" i="9"/>
  <c r="L5" i="9"/>
  <c r="U8" i="10" l="1"/>
  <c r="U7" i="10"/>
  <c r="U20" i="10"/>
  <c r="U6" i="10"/>
  <c r="U19" i="10"/>
  <c r="U5" i="10"/>
  <c r="U16" i="10"/>
  <c r="U13" i="10"/>
  <c r="U10" i="10"/>
  <c r="U19" i="9"/>
  <c r="U16" i="9"/>
  <c r="U13" i="9"/>
  <c r="U21" i="9"/>
  <c r="U7" i="9"/>
  <c r="U12" i="9"/>
  <c r="U15" i="9"/>
  <c r="U18" i="9"/>
  <c r="U6" i="9"/>
  <c r="U5" i="9"/>
  <c r="L10" i="1" l="1"/>
  <c r="L6" i="1"/>
  <c r="L7" i="1"/>
  <c r="L8" i="1"/>
  <c r="L11" i="1"/>
  <c r="L13" i="1"/>
  <c r="L14" i="1"/>
  <c r="L16" i="1"/>
  <c r="L17" i="1"/>
  <c r="L19" i="1"/>
  <c r="L5" i="1"/>
  <c r="R5" i="6" l="1"/>
  <c r="R4" i="6"/>
  <c r="M5" i="5"/>
  <c r="L6" i="5"/>
  <c r="L7" i="5"/>
  <c r="L8" i="5"/>
  <c r="L9" i="5"/>
  <c r="L11" i="5"/>
  <c r="L12" i="5"/>
  <c r="L13" i="5"/>
  <c r="L15" i="5"/>
  <c r="L16" i="5"/>
  <c r="L17" i="5"/>
  <c r="L19" i="5"/>
  <c r="L20" i="5"/>
  <c r="L21" i="5"/>
  <c r="L23" i="5"/>
  <c r="L24" i="5"/>
  <c r="L5" i="5"/>
  <c r="L4" i="5"/>
  <c r="M4" i="5"/>
  <c r="M6" i="4"/>
  <c r="M7" i="4"/>
  <c r="M5" i="4"/>
  <c r="L6" i="4"/>
  <c r="L7" i="4"/>
  <c r="L8" i="4"/>
  <c r="L10" i="4"/>
  <c r="L11" i="4"/>
  <c r="L13" i="4"/>
  <c r="L14" i="4"/>
  <c r="L16" i="4"/>
  <c r="L17" i="4"/>
  <c r="L19" i="4"/>
  <c r="L5" i="4"/>
  <c r="U9" i="9"/>
  <c r="U10" i="9"/>
  <c r="P6" i="3"/>
  <c r="P7" i="3"/>
  <c r="P8" i="3"/>
  <c r="P12" i="3"/>
  <c r="P13" i="3"/>
  <c r="P15" i="3"/>
  <c r="P16" i="3"/>
  <c r="P18" i="3"/>
  <c r="P21" i="3"/>
  <c r="P22" i="3"/>
  <c r="O6" i="3"/>
  <c r="O7" i="3"/>
  <c r="O8" i="3"/>
  <c r="O9" i="3"/>
  <c r="O10" i="3"/>
  <c r="O12" i="3"/>
  <c r="O13" i="3"/>
  <c r="O15" i="3"/>
  <c r="O16" i="3"/>
  <c r="O18" i="3"/>
  <c r="O19" i="3"/>
  <c r="O21" i="3"/>
  <c r="O22" i="3"/>
  <c r="O5" i="3"/>
  <c r="P5" i="3"/>
  <c r="M6" i="2"/>
  <c r="M7" i="2"/>
  <c r="M8" i="2"/>
  <c r="M12" i="2"/>
  <c r="M13" i="2"/>
  <c r="M14" i="2"/>
  <c r="M16" i="2"/>
  <c r="M17" i="2"/>
  <c r="M18" i="2"/>
  <c r="M20" i="2"/>
  <c r="M21" i="2"/>
  <c r="M24" i="2"/>
  <c r="M5" i="2"/>
  <c r="L6" i="2"/>
  <c r="L7" i="2"/>
  <c r="L8" i="2"/>
  <c r="L9" i="2"/>
  <c r="L10" i="2"/>
  <c r="L12" i="2"/>
  <c r="L13" i="2"/>
  <c r="L14" i="2"/>
  <c r="L16" i="2"/>
  <c r="L17" i="2"/>
  <c r="L18" i="2"/>
  <c r="L20" i="2"/>
  <c r="L21" i="2"/>
  <c r="L22" i="2"/>
  <c r="L24" i="2"/>
  <c r="L25" i="2"/>
  <c r="L5" i="2"/>
  <c r="U3" i="10" l="1"/>
  <c r="G3" i="12"/>
  <c r="U4" i="10"/>
  <c r="G4" i="12"/>
  <c r="M6" i="1"/>
  <c r="M7" i="1"/>
  <c r="M10" i="1"/>
  <c r="M11" i="1"/>
  <c r="M13" i="1"/>
  <c r="M16" i="1"/>
  <c r="M19" i="1"/>
  <c r="M5" i="1"/>
  <c r="I23" i="6" l="1"/>
  <c r="I26" i="5"/>
  <c r="I21" i="4"/>
  <c r="I24" i="9"/>
  <c r="L24" i="3"/>
  <c r="I27" i="2"/>
  <c r="I21" i="1"/>
  <c r="U11" i="10" l="1"/>
  <c r="U14" i="10"/>
  <c r="U17" i="10"/>
  <c r="E5" i="12"/>
  <c r="E18" i="12"/>
  <c r="G22" i="10"/>
  <c r="C24" i="9"/>
  <c r="E24" i="9"/>
  <c r="G24" i="9"/>
  <c r="C21" i="1" l="1"/>
  <c r="E21" i="1"/>
  <c r="G21" i="1"/>
  <c r="C24" i="3"/>
  <c r="F24" i="3"/>
  <c r="I24" i="3"/>
  <c r="C27" i="2"/>
  <c r="E27" i="2"/>
  <c r="G27" i="2"/>
  <c r="C22" i="10"/>
  <c r="E22" i="10"/>
  <c r="C21" i="4"/>
  <c r="E21" i="4"/>
  <c r="G21" i="4"/>
  <c r="C26" i="5"/>
  <c r="E26" i="5"/>
  <c r="G26" i="5"/>
  <c r="C23" i="6"/>
  <c r="E23" i="6"/>
  <c r="G23" i="6"/>
</calcChain>
</file>

<file path=xl/sharedStrings.xml><?xml version="1.0" encoding="utf-8"?>
<sst xmlns="http://schemas.openxmlformats.org/spreadsheetml/2006/main" count="330" uniqueCount="76">
  <si>
    <t>50 Free</t>
  </si>
  <si>
    <t>100 Free</t>
  </si>
  <si>
    <t>200 Free</t>
  </si>
  <si>
    <t>50 Back</t>
  </si>
  <si>
    <t>100 Back</t>
  </si>
  <si>
    <t>50 Breast</t>
  </si>
  <si>
    <t>100 Breast</t>
  </si>
  <si>
    <t>50 Fly</t>
  </si>
  <si>
    <t>100 Fly</t>
  </si>
  <si>
    <t>200 IM</t>
  </si>
  <si>
    <t>#</t>
  </si>
  <si>
    <t>Avg #</t>
  </si>
  <si>
    <t>32 Place Time</t>
  </si>
  <si>
    <t>National A Time</t>
  </si>
  <si>
    <t>Avg 32nd Place Time</t>
  </si>
  <si>
    <t>200 Back</t>
  </si>
  <si>
    <t>200 Breast</t>
  </si>
  <si>
    <t>200 Fly</t>
  </si>
  <si>
    <t>400 IM</t>
  </si>
  <si>
    <t>National BB Time</t>
  </si>
  <si>
    <t>DQ</t>
  </si>
  <si>
    <t>11-12 Girls</t>
  </si>
  <si>
    <t>13-14 Girls</t>
  </si>
  <si>
    <t>11-12 Boys</t>
  </si>
  <si>
    <t>13-14 Boys</t>
  </si>
  <si>
    <t>Senior Girls</t>
  </si>
  <si>
    <t>Senior Boys</t>
  </si>
  <si>
    <t>10 &amp; Under Girls</t>
  </si>
  <si>
    <t>400 Free</t>
  </si>
  <si>
    <t>800 Free</t>
  </si>
  <si>
    <t>1500 Free</t>
  </si>
  <si>
    <t>10 &amp; Under Boys</t>
  </si>
  <si>
    <t>NS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</si>
  <si>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events where the four-year average is more than 32 swimmers and the 32nd place four-year average time is faster than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</si>
  <si>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are set equal to the 32nd four-year average time rounded up to nine 100’s provided that the new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</si>
  <si>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32nd four-year average time is faster than the National AA time standard, Q times are set  equal to the National AA time standard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</si>
  <si>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events where the four-year average is less than 16 swimmers, Q times should be set at a time that is 1 percent slower than the current Q time provided the time is not slower than the National BB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</si>
  <si>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Q times for Senior events cannot be set slower than the Q times for 13-14 events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</si>
  <si>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National 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</si>
  <si>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64th four-year average time is faster than the National AA time standard, Q times should be set  equal to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</si>
  <si>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average of the National 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</si>
  <si>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200 Backstroke, 200 Breaststroke and 200 Butterfly events, if the four-year average is more than 48 swimmers and the 48th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</si>
  <si>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48th four-year average time rounded up to nine 100’s provided that the adjusted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</si>
  <si>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48th four-year average time is faster than the National AA time standard, Q times should be set  equal to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</si>
  <si>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cannot be set at a time that is slower than the average of the National A and BB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</si>
  <si>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400/500 Freestyle and the 400 IM events, if the four-year average is more than 40 swimmers and the 40th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</si>
  <si>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40th four-year average time rounded up to nine 100’s provided that the adjusted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</si>
  <si>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40th four-year average time is faster than the National AA time standard, Q times should be set  equal to the National AA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</si>
  <si>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800/1000 and 1500/1650 Freestyle events, if the four-year average is more than 32 swimmers and the 32th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</si>
  <si>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are set equal to the 32nd average time rounded up to nine 100’s provided that the new time is not faster than the National AA time standard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</si>
  <si>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If the 32nd average time is faster than the National AA time standard, the Q time is set  equal to the National AA time standard</t>
    </r>
  </si>
  <si>
    <t>1 % Slower</t>
  </si>
  <si>
    <t>4 yr aveverage must be over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</si>
  <si>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50 and 100 Freestyle events, if the four-year average is more than 64 swimmers and the 64th place four-year average time is faster than the current Q time, then Q times should be adjusted based on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</si>
  <si>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 times should be set equal to the 64th four-year average time rounded up to nine 100’s provided the adjusted time is not faster than the National AA time standard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</si>
  <si>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For the 100 Backstroke, 100 Breaststroke, 100 Butterfly, 200 Freestyle and 200 IM events, if the four-year average is more than 48 swimmers and the 48th place four-year average time is faster than the current Q time, then Q times should be adjusted based on the following:</t>
    </r>
  </si>
  <si>
    <t>Four-year average time</t>
  </si>
  <si>
    <t>2016-2017  13-14 Q time</t>
  </si>
  <si>
    <t>Time that Q time cannot be slower than</t>
  </si>
  <si>
    <t>Event</t>
  </si>
  <si>
    <t>10 &amp; U Girls</t>
  </si>
  <si>
    <t>10 &amp; U Boys</t>
  </si>
  <si>
    <t>50 Butterfly</t>
  </si>
  <si>
    <t>100 Butterfly</t>
  </si>
  <si>
    <t>200 Butterfly</t>
  </si>
  <si>
    <t>Updated 10/12/2016</t>
  </si>
  <si>
    <t>Iowa Swimming  Championship Qualifying Times                                       Q Times - Long Course Meters</t>
  </si>
  <si>
    <t>2017-2018  13-14 Q time</t>
  </si>
  <si>
    <t>2016-2017  Q Time</t>
  </si>
  <si>
    <t>2016-2017 Q Time</t>
  </si>
  <si>
    <t>Not slower than the BB Time</t>
  </si>
  <si>
    <t>Not faster than the  AA Time</t>
  </si>
  <si>
    <t>Not faster than the AA Time</t>
  </si>
  <si>
    <t>2017-2018 Q Time</t>
  </si>
  <si>
    <t>2017-2018 Senior Q Time</t>
  </si>
  <si>
    <t>Updated 9/1/2017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</si>
</sst>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ourier New"/>
      <family val="3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0" fillId="0" borderId="0" xfId="0" applyFill="1"/>
    <xf numFmtId="164" fontId="2" fillId="0" borderId="4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2" fillId="0" borderId="43" xfId="0" applyNumberFormat="1" applyFont="1" applyFill="1" applyBorder="1" applyAlignment="1">
      <alignment horizontal="center"/>
    </xf>
    <xf numFmtId="164" fontId="2" fillId="0" borderId="42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7" fillId="0" borderId="0" xfId="0" applyFont="1" applyAlignment="1">
      <alignment horizontal="left" vertical="center" indent="5"/>
    </xf>
    <xf numFmtId="1" fontId="2" fillId="0" borderId="40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2" fillId="2" borderId="23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164" fontId="2" fillId="0" borderId="44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42" xfId="0" quotePrefix="1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1" fillId="0" borderId="45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" fontId="2" fillId="0" borderId="31" xfId="0" applyNumberFormat="1" applyFont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1" fontId="2" fillId="0" borderId="12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21" fontId="2" fillId="0" borderId="4" xfId="0" applyNumberFormat="1" applyFont="1" applyBorder="1" applyAlignment="1">
      <alignment horizontal="center"/>
    </xf>
    <xf numFmtId="164" fontId="2" fillId="2" borderId="32" xfId="0" applyNumberFormat="1" applyFont="1" applyFill="1" applyBorder="1" applyAlignment="1">
      <alignment horizontal="center"/>
    </xf>
    <xf numFmtId="164" fontId="2" fillId="2" borderId="31" xfId="0" applyNumberFormat="1" applyFont="1" applyFill="1" applyBorder="1" applyAlignment="1">
      <alignment horizontal="center"/>
    </xf>
    <xf numFmtId="164" fontId="2" fillId="2" borderId="42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9" fillId="0" borderId="27" xfId="0" applyFont="1" applyBorder="1"/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46" xfId="0" applyFont="1" applyBorder="1" applyAlignment="1">
      <alignment horizontal="center" wrapText="1"/>
    </xf>
    <xf numFmtId="164" fontId="2" fillId="2" borderId="7" xfId="0" quotePrefix="1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" fontId="2" fillId="0" borderId="23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49" xfId="0" applyNumberFormat="1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opLeftCell="A2" zoomScale="90" zoomScaleNormal="90" workbookViewId="0">
      <selection activeCell="R4" sqref="R4"/>
    </sheetView>
  </sheetViews>
  <sheetFormatPr defaultRowHeight="15" x14ac:dyDescent="0.25"/>
  <cols>
    <col min="2" max="2" width="2.42578125" customWidth="1"/>
    <col min="3" max="3" width="5.5703125" style="1" customWidth="1"/>
    <col min="4" max="4" width="14.7109375" style="1" customWidth="1"/>
    <col min="5" max="5" width="5.5703125" style="1" customWidth="1"/>
    <col min="6" max="6" width="14.7109375" style="1" customWidth="1"/>
    <col min="7" max="7" width="5.5703125" style="1" customWidth="1"/>
    <col min="8" max="8" width="14.7109375" style="1" customWidth="1"/>
    <col min="9" max="9" width="5.5703125" style="1" customWidth="1"/>
    <col min="10" max="10" width="14.7109375" style="1" customWidth="1"/>
    <col min="11" max="11" width="2.42578125" style="1" customWidth="1"/>
    <col min="12" max="12" width="7.42578125" style="1" customWidth="1"/>
    <col min="13" max="13" width="14.7109375" style="1" customWidth="1"/>
    <col min="14" max="14" width="2.85546875" customWidth="1"/>
    <col min="15" max="18" width="14.7109375" customWidth="1"/>
    <col min="19" max="19" width="6.28515625" customWidth="1"/>
  </cols>
  <sheetData>
    <row r="1" spans="1:18" x14ac:dyDescent="0.25">
      <c r="A1" t="s">
        <v>27</v>
      </c>
    </row>
    <row r="2" spans="1:18" ht="15.75" thickBot="1" x14ac:dyDescent="0.3"/>
    <row r="3" spans="1:18" ht="15.75" thickBot="1" x14ac:dyDescent="0.3">
      <c r="C3" s="137">
        <v>2014</v>
      </c>
      <c r="D3" s="138"/>
      <c r="E3" s="137">
        <v>2015</v>
      </c>
      <c r="F3" s="138"/>
      <c r="G3" s="139">
        <v>2016</v>
      </c>
      <c r="H3" s="140"/>
      <c r="I3" s="139">
        <v>2017</v>
      </c>
      <c r="J3" s="140"/>
    </row>
    <row r="4" spans="1:18" s="2" customFormat="1" ht="28.5" customHeight="1" thickBot="1" x14ac:dyDescent="0.2">
      <c r="C4" s="128" t="s">
        <v>10</v>
      </c>
      <c r="D4" s="129" t="s">
        <v>12</v>
      </c>
      <c r="E4" s="128" t="s">
        <v>10</v>
      </c>
      <c r="F4" s="129" t="s">
        <v>12</v>
      </c>
      <c r="G4" s="128" t="s">
        <v>10</v>
      </c>
      <c r="H4" s="129" t="s">
        <v>12</v>
      </c>
      <c r="I4" s="21" t="s">
        <v>10</v>
      </c>
      <c r="J4" s="22" t="s">
        <v>12</v>
      </c>
      <c r="K4" s="3"/>
      <c r="L4" s="21" t="s">
        <v>11</v>
      </c>
      <c r="M4" s="22" t="s">
        <v>14</v>
      </c>
      <c r="O4" s="90" t="s">
        <v>68</v>
      </c>
      <c r="P4" s="91" t="s">
        <v>70</v>
      </c>
      <c r="Q4" s="92" t="s">
        <v>72</v>
      </c>
      <c r="R4" s="96" t="s">
        <v>73</v>
      </c>
    </row>
    <row r="5" spans="1:18" x14ac:dyDescent="0.25">
      <c r="A5" t="s">
        <v>0</v>
      </c>
      <c r="C5" s="19">
        <v>56</v>
      </c>
      <c r="D5" s="20">
        <v>4.2800925925925922E-4</v>
      </c>
      <c r="E5" s="19">
        <v>55</v>
      </c>
      <c r="F5" s="20">
        <v>4.2453703703703702E-4</v>
      </c>
      <c r="G5" s="19">
        <v>53</v>
      </c>
      <c r="H5" s="20">
        <v>4.3530092592592595E-4</v>
      </c>
      <c r="I5" s="19">
        <v>25</v>
      </c>
      <c r="J5" s="20"/>
      <c r="K5" s="6"/>
      <c r="L5" s="46">
        <f t="shared" ref="L5:M7" si="0">AVERAGE(C5,E5,G5,I5)</f>
        <v>47.25</v>
      </c>
      <c r="M5" s="20">
        <f t="shared" si="0"/>
        <v>4.2928240740740736E-4</v>
      </c>
      <c r="N5" s="7"/>
      <c r="O5" s="59">
        <v>4.3159722222222216E-4</v>
      </c>
      <c r="P5" s="60">
        <v>4.6168981481481489E-4</v>
      </c>
      <c r="Q5" s="33">
        <v>3.9571759259259253E-4</v>
      </c>
      <c r="R5" s="93">
        <v>4.2928240740740747E-4</v>
      </c>
    </row>
    <row r="6" spans="1:18" x14ac:dyDescent="0.25">
      <c r="A6" t="s">
        <v>1</v>
      </c>
      <c r="C6" s="4">
        <v>60</v>
      </c>
      <c r="D6" s="10">
        <v>9.7268518518518526E-4</v>
      </c>
      <c r="E6" s="4">
        <v>51</v>
      </c>
      <c r="F6" s="12">
        <v>9.6099537037037041E-4</v>
      </c>
      <c r="G6" s="4">
        <v>48</v>
      </c>
      <c r="H6" s="10">
        <v>9.6944444444444432E-4</v>
      </c>
      <c r="I6" s="4">
        <v>22</v>
      </c>
      <c r="J6" s="10"/>
      <c r="K6" s="6"/>
      <c r="L6" s="46">
        <f t="shared" si="0"/>
        <v>45.25</v>
      </c>
      <c r="M6" s="20">
        <f t="shared" si="0"/>
        <v>9.6770833333333333E-4</v>
      </c>
      <c r="N6" s="7"/>
      <c r="O6" s="16">
        <v>9.7094907407407405E-4</v>
      </c>
      <c r="P6" s="45">
        <v>1.058912037037037E-3</v>
      </c>
      <c r="Q6" s="13">
        <v>8.9108796296296288E-4</v>
      </c>
      <c r="R6" s="94">
        <v>9.6863425925925925E-4</v>
      </c>
    </row>
    <row r="7" spans="1:18" x14ac:dyDescent="0.25">
      <c r="A7" t="s">
        <v>2</v>
      </c>
      <c r="C7" s="4">
        <v>44</v>
      </c>
      <c r="D7" s="10">
        <v>2.1583333333333333E-3</v>
      </c>
      <c r="E7" s="4">
        <v>44</v>
      </c>
      <c r="F7" s="12">
        <v>2.1217592592592594E-3</v>
      </c>
      <c r="G7" s="4">
        <v>38</v>
      </c>
      <c r="H7" s="10">
        <v>2.1945601851851852E-3</v>
      </c>
      <c r="I7" s="4">
        <v>23</v>
      </c>
      <c r="J7" s="10"/>
      <c r="K7" s="6"/>
      <c r="L7" s="46">
        <f t="shared" si="0"/>
        <v>37.25</v>
      </c>
      <c r="M7" s="20">
        <f t="shared" si="0"/>
        <v>2.1582175925925922E-3</v>
      </c>
      <c r="N7" s="7"/>
      <c r="O7" s="16">
        <v>2.1677083333333336E-3</v>
      </c>
      <c r="P7" s="45">
        <v>2.3262731481481481E-3</v>
      </c>
      <c r="Q7" s="13">
        <v>1.9454861111111112E-3</v>
      </c>
      <c r="R7" s="94">
        <v>2.1584490740740739E-3</v>
      </c>
    </row>
    <row r="8" spans="1:18" x14ac:dyDescent="0.25">
      <c r="A8" t="s">
        <v>28</v>
      </c>
      <c r="C8" s="4">
        <v>24</v>
      </c>
      <c r="D8" s="10"/>
      <c r="E8" s="4">
        <v>26</v>
      </c>
      <c r="F8" s="10"/>
      <c r="G8" s="4">
        <v>22</v>
      </c>
      <c r="H8" s="10"/>
      <c r="I8" s="4">
        <v>24</v>
      </c>
      <c r="J8" s="10"/>
      <c r="K8" s="6"/>
      <c r="L8" s="46">
        <f>AVERAGE(C8,E8,G8,I8)</f>
        <v>24</v>
      </c>
      <c r="M8" s="20"/>
      <c r="N8" s="7"/>
      <c r="O8" s="16">
        <v>4.7579861111111113E-3</v>
      </c>
      <c r="P8" s="45">
        <v>4.7579861111111113E-3</v>
      </c>
      <c r="Q8" s="13">
        <v>4.0531250000000003E-3</v>
      </c>
      <c r="R8" s="94">
        <v>4.7579861111111113E-3</v>
      </c>
    </row>
    <row r="9" spans="1:18" x14ac:dyDescent="0.25">
      <c r="C9" s="4"/>
      <c r="D9" s="10"/>
      <c r="E9" s="4"/>
      <c r="F9" s="10"/>
      <c r="G9" s="4"/>
      <c r="H9" s="10"/>
      <c r="I9" s="4"/>
      <c r="J9" s="10"/>
      <c r="K9" s="6"/>
      <c r="L9" s="46"/>
      <c r="M9" s="20"/>
      <c r="N9" s="7"/>
      <c r="O9" s="16"/>
      <c r="P9" s="45"/>
      <c r="Q9" s="13"/>
      <c r="R9" s="94"/>
    </row>
    <row r="10" spans="1:18" x14ac:dyDescent="0.25">
      <c r="A10" t="s">
        <v>3</v>
      </c>
      <c r="C10" s="4">
        <v>57</v>
      </c>
      <c r="D10" s="10">
        <v>5.1793981481481483E-4</v>
      </c>
      <c r="E10" s="4">
        <v>49</v>
      </c>
      <c r="F10" s="10">
        <v>5.1504629629629632E-4</v>
      </c>
      <c r="G10" s="4">
        <v>40</v>
      </c>
      <c r="H10" s="10">
        <v>5.3159722222222226E-4</v>
      </c>
      <c r="I10" s="4">
        <v>15</v>
      </c>
      <c r="J10" s="10"/>
      <c r="K10" s="6"/>
      <c r="L10" s="46">
        <f>AVERAGE(C10,E10,G10,I10)</f>
        <v>40.25</v>
      </c>
      <c r="M10" s="20">
        <f>AVERAGE(D10,F10,H10,J10)</f>
        <v>5.2152777777777787E-4</v>
      </c>
      <c r="N10" s="7"/>
      <c r="O10" s="16">
        <v>5.2303240740740739E-4</v>
      </c>
      <c r="P10" s="45">
        <v>5.6585648148148153E-4</v>
      </c>
      <c r="Q10" s="13">
        <v>4.732638888888889E-4</v>
      </c>
      <c r="R10" s="94">
        <v>5.2187500000000009E-4</v>
      </c>
    </row>
    <row r="11" spans="1:18" x14ac:dyDescent="0.25">
      <c r="A11" t="s">
        <v>4</v>
      </c>
      <c r="C11" s="4">
        <v>51</v>
      </c>
      <c r="D11" s="10">
        <v>1.1224537037037039E-3</v>
      </c>
      <c r="E11" s="4">
        <v>37</v>
      </c>
      <c r="F11" s="10">
        <v>1.1525462962962963E-3</v>
      </c>
      <c r="G11" s="4">
        <v>40</v>
      </c>
      <c r="H11" s="10">
        <v>1.1431712962962964E-3</v>
      </c>
      <c r="I11" s="4">
        <v>14</v>
      </c>
      <c r="J11" s="10"/>
      <c r="K11" s="6"/>
      <c r="L11" s="46">
        <f>AVERAGE(C11,E11,G11,I11)</f>
        <v>35.5</v>
      </c>
      <c r="M11" s="20">
        <f>AVERAGE(D11,F11,H11,J11)</f>
        <v>1.1393904320987655E-3</v>
      </c>
      <c r="N11" s="7"/>
      <c r="O11" s="16">
        <v>1.1376157407407409E-3</v>
      </c>
      <c r="P11" s="45">
        <v>1.2267361111111112E-3</v>
      </c>
      <c r="Q11" s="13">
        <v>1.021875E-3</v>
      </c>
      <c r="R11" s="94">
        <v>1.1376157407407409E-3</v>
      </c>
    </row>
    <row r="12" spans="1:18" x14ac:dyDescent="0.25">
      <c r="C12" s="4"/>
      <c r="D12" s="10"/>
      <c r="E12" s="4"/>
      <c r="F12" s="10"/>
      <c r="G12" s="4"/>
      <c r="H12" s="10"/>
      <c r="I12" s="4"/>
      <c r="J12" s="10"/>
      <c r="K12" s="6"/>
      <c r="L12" s="46"/>
      <c r="M12" s="20"/>
      <c r="N12" s="7"/>
      <c r="O12" s="16"/>
      <c r="P12" s="45"/>
      <c r="Q12" s="13"/>
      <c r="R12" s="94"/>
    </row>
    <row r="13" spans="1:18" x14ac:dyDescent="0.25">
      <c r="A13" t="s">
        <v>5</v>
      </c>
      <c r="C13" s="4">
        <v>37</v>
      </c>
      <c r="D13" s="10">
        <v>6.2303240740740743E-4</v>
      </c>
      <c r="E13" s="4">
        <v>37</v>
      </c>
      <c r="F13" s="10">
        <v>6.2442129629629631E-4</v>
      </c>
      <c r="G13" s="4">
        <v>38</v>
      </c>
      <c r="H13" s="10">
        <v>6.0856481481481482E-4</v>
      </c>
      <c r="I13" s="4">
        <v>26</v>
      </c>
      <c r="J13" s="10"/>
      <c r="K13" s="6"/>
      <c r="L13" s="46">
        <f>AVERAGE(C13,E13,G13,I13)</f>
        <v>34.5</v>
      </c>
      <c r="M13" s="20">
        <f>AVERAGE(D13,F13,H13,J13)</f>
        <v>6.1867283950617282E-4</v>
      </c>
      <c r="N13" s="7"/>
      <c r="O13" s="16">
        <v>6.1678240740740736E-4</v>
      </c>
      <c r="P13" s="45">
        <v>6.2488425925925927E-4</v>
      </c>
      <c r="Q13" s="13">
        <v>5.241898148148149E-4</v>
      </c>
      <c r="R13" s="94">
        <v>6.1678240740740736E-4</v>
      </c>
    </row>
    <row r="14" spans="1:18" x14ac:dyDescent="0.25">
      <c r="A14" t="s">
        <v>6</v>
      </c>
      <c r="C14" s="4">
        <v>27</v>
      </c>
      <c r="D14" s="10"/>
      <c r="E14" s="4">
        <v>34</v>
      </c>
      <c r="F14" s="10">
        <v>1.3636574074074074E-3</v>
      </c>
      <c r="G14" s="4">
        <v>35</v>
      </c>
      <c r="H14" s="10">
        <v>1.3631944444444444E-3</v>
      </c>
      <c r="I14" s="4">
        <v>26</v>
      </c>
      <c r="J14" s="10"/>
      <c r="K14" s="6"/>
      <c r="L14" s="46">
        <f>AVERAGE(C14,E14,G14,I14)</f>
        <v>30.5</v>
      </c>
      <c r="M14" s="20"/>
      <c r="N14" s="7"/>
      <c r="O14" s="16">
        <v>1.3621527777777779E-3</v>
      </c>
      <c r="P14" s="45">
        <v>1.4061342592592595E-3</v>
      </c>
      <c r="Q14" s="13">
        <v>1.1723379629629629E-3</v>
      </c>
      <c r="R14" s="94">
        <v>1.3621527777777779E-3</v>
      </c>
    </row>
    <row r="15" spans="1:18" x14ac:dyDescent="0.25">
      <c r="C15" s="4"/>
      <c r="D15" s="10"/>
      <c r="E15" s="4"/>
      <c r="F15" s="10"/>
      <c r="G15" s="4"/>
      <c r="H15" s="10"/>
      <c r="I15" s="4"/>
      <c r="J15" s="10"/>
      <c r="K15" s="6"/>
      <c r="L15" s="46"/>
      <c r="M15" s="20"/>
      <c r="N15" s="7"/>
      <c r="O15" s="16"/>
      <c r="P15" s="45"/>
      <c r="Q15" s="13"/>
      <c r="R15" s="94"/>
    </row>
    <row r="16" spans="1:18" x14ac:dyDescent="0.25">
      <c r="A16" t="s">
        <v>7</v>
      </c>
      <c r="C16" s="4">
        <v>53</v>
      </c>
      <c r="D16" s="10">
        <v>5.0914351851851858E-4</v>
      </c>
      <c r="E16" s="4">
        <v>52</v>
      </c>
      <c r="F16" s="10">
        <v>5.0509259259259268E-4</v>
      </c>
      <c r="G16" s="4">
        <v>46</v>
      </c>
      <c r="H16" s="10">
        <v>5.2986111111111105E-4</v>
      </c>
      <c r="I16" s="4">
        <v>27</v>
      </c>
      <c r="J16" s="10"/>
      <c r="K16" s="6"/>
      <c r="L16" s="46">
        <f>AVERAGE(C16,E16,G16,I16)</f>
        <v>44.5</v>
      </c>
      <c r="M16" s="20">
        <f>AVERAGE(D16,F16,H16,J16)</f>
        <v>5.146990740740741E-4</v>
      </c>
      <c r="N16" s="7"/>
      <c r="O16" s="16">
        <v>5.2303240740740739E-4</v>
      </c>
      <c r="P16" s="45">
        <v>5.473379629629629E-4</v>
      </c>
      <c r="Q16" s="13">
        <v>4.5011574074074073E-4</v>
      </c>
      <c r="R16" s="94">
        <v>5.1493055555555558E-4</v>
      </c>
    </row>
    <row r="17" spans="1:18" x14ac:dyDescent="0.25">
      <c r="A17" t="s">
        <v>8</v>
      </c>
      <c r="C17" s="4">
        <v>29</v>
      </c>
      <c r="D17" s="10"/>
      <c r="E17" s="4">
        <v>32</v>
      </c>
      <c r="F17" s="10" t="s">
        <v>20</v>
      </c>
      <c r="G17" s="4">
        <v>23</v>
      </c>
      <c r="H17" s="10"/>
      <c r="I17" s="4">
        <v>24</v>
      </c>
      <c r="J17" s="10"/>
      <c r="K17" s="6"/>
      <c r="L17" s="46">
        <f>AVERAGE(C17,E17,G17,I17)</f>
        <v>27</v>
      </c>
      <c r="M17" s="20"/>
      <c r="N17" s="7"/>
      <c r="O17" s="16">
        <v>1.3077546296296294E-3</v>
      </c>
      <c r="P17" s="45">
        <v>1.3077546296296294E-3</v>
      </c>
      <c r="Q17" s="13">
        <v>1.0450231481481482E-3</v>
      </c>
      <c r="R17" s="94">
        <v>1.3077546296296294E-3</v>
      </c>
    </row>
    <row r="18" spans="1:18" x14ac:dyDescent="0.25">
      <c r="C18" s="4"/>
      <c r="D18" s="10"/>
      <c r="E18" s="4"/>
      <c r="F18" s="10"/>
      <c r="G18" s="4"/>
      <c r="H18" s="10"/>
      <c r="I18" s="4"/>
      <c r="J18" s="10"/>
      <c r="K18" s="6"/>
      <c r="L18" s="46"/>
      <c r="M18" s="20"/>
      <c r="N18" s="7"/>
      <c r="O18" s="16"/>
      <c r="P18" s="45"/>
      <c r="Q18" s="13"/>
      <c r="R18" s="94"/>
    </row>
    <row r="19" spans="1:18" x14ac:dyDescent="0.25">
      <c r="A19" t="s">
        <v>9</v>
      </c>
      <c r="C19" s="4">
        <v>33</v>
      </c>
      <c r="D19" s="10">
        <v>2.6321759259259263E-3</v>
      </c>
      <c r="E19" s="4">
        <v>41</v>
      </c>
      <c r="F19" s="10">
        <v>2.3971064814814814E-3</v>
      </c>
      <c r="G19" s="4">
        <v>30</v>
      </c>
      <c r="H19" s="10"/>
      <c r="I19" s="4">
        <v>16</v>
      </c>
      <c r="J19" s="10"/>
      <c r="K19" s="6"/>
      <c r="L19" s="46">
        <f>AVERAGE(C19,E19,G19,I19)</f>
        <v>30</v>
      </c>
      <c r="M19" s="20">
        <f>AVERAGE(D19,F19,H19,J19)</f>
        <v>2.5146412037037038E-3</v>
      </c>
      <c r="N19" s="7"/>
      <c r="O19" s="16">
        <v>2.507986111111111E-3</v>
      </c>
      <c r="P19" s="45">
        <v>2.5832175925925927E-3</v>
      </c>
      <c r="Q19" s="13">
        <v>2.1792824074074076E-3</v>
      </c>
      <c r="R19" s="94">
        <v>2.507986111111111E-3</v>
      </c>
    </row>
    <row r="20" spans="1:18" ht="15.75" thickBot="1" x14ac:dyDescent="0.3">
      <c r="C20" s="8"/>
      <c r="D20" s="11"/>
      <c r="E20" s="8"/>
      <c r="F20" s="11"/>
      <c r="G20" s="8"/>
      <c r="H20" s="11"/>
      <c r="I20" s="8"/>
      <c r="J20" s="11"/>
      <c r="K20" s="6"/>
      <c r="L20" s="47"/>
      <c r="M20" s="9"/>
      <c r="N20" s="7"/>
      <c r="O20" s="36"/>
      <c r="P20" s="57"/>
      <c r="Q20" s="26"/>
      <c r="R20" s="95"/>
    </row>
    <row r="21" spans="1:18" x14ac:dyDescent="0.25">
      <c r="C21" s="1">
        <f>SUM(C5:C20)</f>
        <v>471</v>
      </c>
      <c r="E21" s="1">
        <f>SUM(E5:E20)</f>
        <v>458</v>
      </c>
      <c r="G21" s="1">
        <f>SUM(G5:G20)</f>
        <v>413</v>
      </c>
      <c r="I21" s="1">
        <f>SUM(I5:I20)</f>
        <v>242</v>
      </c>
    </row>
    <row r="24" spans="1:18" x14ac:dyDescent="0.25">
      <c r="A24" s="81" t="s">
        <v>33</v>
      </c>
    </row>
    <row r="25" spans="1:18" x14ac:dyDescent="0.25">
      <c r="A25" s="82" t="s">
        <v>34</v>
      </c>
    </row>
    <row r="26" spans="1:18" x14ac:dyDescent="0.25">
      <c r="A26" s="82" t="s">
        <v>35</v>
      </c>
    </row>
    <row r="27" spans="1:18" x14ac:dyDescent="0.25">
      <c r="A27" s="83" t="s">
        <v>36</v>
      </c>
    </row>
  </sheetData>
  <mergeCells count="4">
    <mergeCell ref="C3:D3"/>
    <mergeCell ref="G3:H3"/>
    <mergeCell ref="E3:F3"/>
    <mergeCell ref="I3:J3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opLeftCell="A2" zoomScale="80" zoomScaleNormal="80" workbookViewId="0">
      <selection activeCell="S14" sqref="S14"/>
    </sheetView>
  </sheetViews>
  <sheetFormatPr defaultRowHeight="15" x14ac:dyDescent="0.25"/>
  <cols>
    <col min="2" max="2" width="5.42578125" style="1" customWidth="1"/>
    <col min="3" max="3" width="5.5703125" style="1" customWidth="1"/>
    <col min="4" max="4" width="10.140625" style="1" customWidth="1"/>
    <col min="5" max="5" width="5.5703125" style="1" customWidth="1"/>
    <col min="6" max="6" width="9.5703125" style="1" customWidth="1"/>
    <col min="7" max="7" width="5.5703125" style="1" customWidth="1"/>
    <col min="8" max="8" width="10.140625" style="1" customWidth="1"/>
    <col min="9" max="9" width="5.5703125" style="1" customWidth="1"/>
    <col min="10" max="10" width="10.140625" style="1" customWidth="1"/>
    <col min="11" max="11" width="3" style="1" customWidth="1"/>
    <col min="12" max="12" width="7.42578125" style="1" customWidth="1"/>
    <col min="13" max="13" width="13.28515625" style="1" customWidth="1"/>
    <col min="14" max="14" width="2.85546875" customWidth="1"/>
    <col min="15" max="15" width="10.28515625" customWidth="1"/>
    <col min="16" max="16" width="10.7109375" customWidth="1"/>
    <col min="17" max="18" width="11.5703125" customWidth="1"/>
    <col min="19" max="19" width="14.5703125" bestFit="1" customWidth="1"/>
    <col min="20" max="20" width="6.28515625" customWidth="1"/>
    <col min="21" max="23" width="9.140625" style="1"/>
  </cols>
  <sheetData>
    <row r="1" spans="1:23" x14ac:dyDescent="0.25">
      <c r="A1" t="s">
        <v>21</v>
      </c>
    </row>
    <row r="2" spans="1:23" ht="15.75" thickBot="1" x14ac:dyDescent="0.3"/>
    <row r="3" spans="1:23" ht="15.75" thickBot="1" x14ac:dyDescent="0.3">
      <c r="C3" s="137">
        <v>2014</v>
      </c>
      <c r="D3" s="138"/>
      <c r="E3" s="137">
        <v>2015</v>
      </c>
      <c r="F3" s="138"/>
      <c r="G3" s="139">
        <v>2016</v>
      </c>
      <c r="H3" s="140"/>
      <c r="I3" s="139">
        <v>2017</v>
      </c>
      <c r="J3" s="140"/>
      <c r="K3" s="63"/>
    </row>
    <row r="4" spans="1:23" ht="31.5" customHeight="1" thickBot="1" x14ac:dyDescent="0.3">
      <c r="A4" s="2"/>
      <c r="B4" s="3"/>
      <c r="C4" s="128" t="s">
        <v>10</v>
      </c>
      <c r="D4" s="129" t="s">
        <v>12</v>
      </c>
      <c r="E4" s="128" t="s">
        <v>10</v>
      </c>
      <c r="F4" s="129" t="s">
        <v>12</v>
      </c>
      <c r="G4" s="128" t="s">
        <v>10</v>
      </c>
      <c r="H4" s="129" t="s">
        <v>12</v>
      </c>
      <c r="I4" s="21" t="s">
        <v>10</v>
      </c>
      <c r="J4" s="22" t="s">
        <v>12</v>
      </c>
      <c r="K4" s="14"/>
      <c r="L4" s="74" t="s">
        <v>11</v>
      </c>
      <c r="M4" s="89" t="s">
        <v>14</v>
      </c>
      <c r="N4" s="2"/>
      <c r="O4" s="90" t="s">
        <v>69</v>
      </c>
      <c r="P4" s="91" t="s">
        <v>70</v>
      </c>
      <c r="Q4" s="92" t="s">
        <v>72</v>
      </c>
      <c r="R4" s="104" t="s">
        <v>51</v>
      </c>
      <c r="S4" s="96" t="s">
        <v>73</v>
      </c>
      <c r="T4" s="2"/>
      <c r="U4" s="65"/>
      <c r="V4" s="65"/>
      <c r="W4" s="65"/>
    </row>
    <row r="5" spans="1:23" x14ac:dyDescent="0.25">
      <c r="A5" t="s">
        <v>0</v>
      </c>
      <c r="C5" s="19">
        <v>71</v>
      </c>
      <c r="D5" s="20">
        <v>3.7800925925925919E-4</v>
      </c>
      <c r="E5" s="19">
        <v>87</v>
      </c>
      <c r="F5" s="20">
        <v>3.6666666666666667E-4</v>
      </c>
      <c r="G5" s="19">
        <v>59</v>
      </c>
      <c r="H5" s="20">
        <v>3.6874999999999999E-4</v>
      </c>
      <c r="I5" s="19">
        <v>35</v>
      </c>
      <c r="J5" s="20">
        <v>3.7928240740740739E-4</v>
      </c>
      <c r="K5" s="15"/>
      <c r="L5" s="46">
        <f t="shared" ref="L5:M8" si="0">AVERAGE(C5,E5,G5,I5)</f>
        <v>63</v>
      </c>
      <c r="M5" s="37">
        <f t="shared" si="0"/>
        <v>3.7317708333333333E-4</v>
      </c>
      <c r="N5" s="7"/>
      <c r="O5" s="34">
        <v>3.7488425925925927E-4</v>
      </c>
      <c r="P5" s="78">
        <v>4.142361111111111E-4</v>
      </c>
      <c r="Q5" s="25">
        <v>3.6793981481481481E-4</v>
      </c>
      <c r="R5" s="32"/>
      <c r="S5" s="93">
        <v>3.7372685185185187E-4</v>
      </c>
    </row>
    <row r="6" spans="1:23" x14ac:dyDescent="0.25">
      <c r="A6" t="s">
        <v>1</v>
      </c>
      <c r="C6" s="4">
        <v>62</v>
      </c>
      <c r="D6" s="12">
        <v>8.2546296296296306E-4</v>
      </c>
      <c r="E6" s="4">
        <v>76</v>
      </c>
      <c r="F6" s="12">
        <v>8.1319444444444451E-4</v>
      </c>
      <c r="G6" s="4">
        <v>56</v>
      </c>
      <c r="H6" s="12">
        <v>8.155092592592592E-4</v>
      </c>
      <c r="I6" s="4">
        <v>32</v>
      </c>
      <c r="J6" s="12">
        <v>8.3263888888888895E-4</v>
      </c>
      <c r="K6" s="31"/>
      <c r="L6" s="46">
        <f t="shared" si="0"/>
        <v>56.5</v>
      </c>
      <c r="M6" s="37">
        <f t="shared" si="0"/>
        <v>8.2170138888888896E-4</v>
      </c>
      <c r="N6" s="7"/>
      <c r="O6" s="18">
        <v>8.2511574074074074E-4</v>
      </c>
      <c r="P6" s="16">
        <v>9.0844907407407411E-4</v>
      </c>
      <c r="Q6" s="13">
        <v>8.0312500000000002E-4</v>
      </c>
      <c r="R6" s="10"/>
      <c r="S6" s="94">
        <v>8.2280092592592604E-4</v>
      </c>
    </row>
    <row r="7" spans="1:23" x14ac:dyDescent="0.25">
      <c r="A7" t="s">
        <v>2</v>
      </c>
      <c r="C7" s="4">
        <v>45</v>
      </c>
      <c r="D7" s="12">
        <v>1.8538194444444446E-3</v>
      </c>
      <c r="E7" s="4">
        <v>68</v>
      </c>
      <c r="F7" s="12">
        <v>1.7850694444444444E-3</v>
      </c>
      <c r="G7" s="4">
        <v>57</v>
      </c>
      <c r="H7" s="12">
        <v>1.7844907407407408E-3</v>
      </c>
      <c r="I7" s="4">
        <v>33</v>
      </c>
      <c r="J7" s="12">
        <v>1.8425925925925927E-3</v>
      </c>
      <c r="K7" s="31"/>
      <c r="L7" s="46">
        <f t="shared" si="0"/>
        <v>50.75</v>
      </c>
      <c r="M7" s="37">
        <f t="shared" si="0"/>
        <v>1.8164930555555556E-3</v>
      </c>
      <c r="N7" s="7"/>
      <c r="O7" s="18">
        <v>1.8228009259259258E-3</v>
      </c>
      <c r="P7" s="16">
        <v>1.9721064814814814E-3</v>
      </c>
      <c r="Q7" s="13">
        <v>1.7452546296296296E-3</v>
      </c>
      <c r="R7" s="10"/>
      <c r="S7" s="94">
        <v>1.8228009259259258E-3</v>
      </c>
    </row>
    <row r="8" spans="1:23" x14ac:dyDescent="0.25">
      <c r="A8" t="s">
        <v>28</v>
      </c>
      <c r="C8" s="4">
        <v>37</v>
      </c>
      <c r="D8" s="10">
        <v>3.960069444444444E-3</v>
      </c>
      <c r="E8" s="4">
        <v>47</v>
      </c>
      <c r="F8" s="10">
        <v>3.8810185185185185E-3</v>
      </c>
      <c r="G8" s="4">
        <v>45</v>
      </c>
      <c r="H8" s="10">
        <v>3.8215277777777779E-3</v>
      </c>
      <c r="I8" s="4">
        <v>29</v>
      </c>
      <c r="J8" s="10"/>
      <c r="K8" s="15"/>
      <c r="L8" s="46">
        <f t="shared" si="0"/>
        <v>39.5</v>
      </c>
      <c r="M8" s="37">
        <f t="shared" si="0"/>
        <v>3.8875385802469137E-3</v>
      </c>
      <c r="N8" s="7"/>
      <c r="O8" s="18">
        <v>3.918865740740741E-3</v>
      </c>
      <c r="P8" s="16">
        <v>4.1260416666666659E-3</v>
      </c>
      <c r="Q8" s="13">
        <v>3.6503472222222219E-3</v>
      </c>
      <c r="R8" s="10"/>
      <c r="S8" s="94">
        <v>3.918865740740741E-3</v>
      </c>
    </row>
    <row r="9" spans="1:23" x14ac:dyDescent="0.25">
      <c r="A9" t="s">
        <v>29</v>
      </c>
      <c r="C9" s="4">
        <v>24</v>
      </c>
      <c r="D9" s="10"/>
      <c r="E9" s="4">
        <v>29</v>
      </c>
      <c r="F9" s="10"/>
      <c r="G9" s="4">
        <v>19</v>
      </c>
      <c r="H9" s="10"/>
      <c r="I9" s="4">
        <v>20</v>
      </c>
      <c r="J9" s="10"/>
      <c r="K9" s="15"/>
      <c r="L9" s="46">
        <f>AVERAGE(C9,E9,G9,I9)</f>
        <v>23</v>
      </c>
      <c r="M9" s="37"/>
      <c r="N9" s="7"/>
      <c r="O9" s="18">
        <v>8.5577546296296304E-3</v>
      </c>
      <c r="P9" s="16">
        <v>8.6711805555555552E-3</v>
      </c>
      <c r="Q9" s="13">
        <v>7.6711805555555561E-3</v>
      </c>
      <c r="R9" s="10"/>
      <c r="S9" s="94">
        <v>8.5577546296296304E-3</v>
      </c>
    </row>
    <row r="10" spans="1:23" x14ac:dyDescent="0.25">
      <c r="A10" t="s">
        <v>30</v>
      </c>
      <c r="C10" s="4">
        <v>9</v>
      </c>
      <c r="D10" s="10"/>
      <c r="E10" s="4">
        <v>19</v>
      </c>
      <c r="F10" s="10"/>
      <c r="G10" s="4">
        <v>15</v>
      </c>
      <c r="H10" s="10"/>
      <c r="I10" s="4">
        <v>17</v>
      </c>
      <c r="J10" s="10"/>
      <c r="K10" s="15"/>
      <c r="L10" s="46">
        <f>AVERAGE(C10,E10,G10,I10)</f>
        <v>15</v>
      </c>
      <c r="M10" s="37"/>
      <c r="N10" s="7"/>
      <c r="O10" s="18">
        <v>1.6613310185185186E-2</v>
      </c>
      <c r="P10" s="16">
        <v>1.6613310185185186E-2</v>
      </c>
      <c r="Q10" s="13">
        <v>1.4696643518518517E-2</v>
      </c>
      <c r="R10" s="10"/>
      <c r="S10" s="94">
        <v>1.6613310185185186E-2</v>
      </c>
    </row>
    <row r="11" spans="1:23" x14ac:dyDescent="0.25">
      <c r="C11" s="4"/>
      <c r="D11" s="10"/>
      <c r="E11" s="4"/>
      <c r="F11" s="10"/>
      <c r="G11" s="4"/>
      <c r="H11" s="10"/>
      <c r="I11" s="4"/>
      <c r="J11" s="10"/>
      <c r="K11" s="15"/>
      <c r="L11" s="46"/>
      <c r="M11" s="37"/>
      <c r="N11" s="7"/>
      <c r="O11" s="18"/>
      <c r="P11" s="16"/>
      <c r="Q11" s="13"/>
      <c r="R11" s="10"/>
      <c r="S11" s="97"/>
    </row>
    <row r="12" spans="1:23" x14ac:dyDescent="0.25">
      <c r="A12" t="s">
        <v>3</v>
      </c>
      <c r="C12" s="4">
        <v>43</v>
      </c>
      <c r="D12" s="10">
        <v>4.6562499999999995E-4</v>
      </c>
      <c r="E12" s="4">
        <v>73</v>
      </c>
      <c r="F12" s="10">
        <v>4.3622685185185187E-4</v>
      </c>
      <c r="G12" s="4">
        <v>42</v>
      </c>
      <c r="H12" s="10">
        <v>4.4814814814814809E-4</v>
      </c>
      <c r="I12" s="4">
        <v>32</v>
      </c>
      <c r="J12" s="10">
        <v>4.8611111111111104E-4</v>
      </c>
      <c r="K12" s="15"/>
      <c r="L12" s="46">
        <f t="shared" ref="L12:M14" si="1">AVERAGE(C12,E12,G12,I12)</f>
        <v>47.5</v>
      </c>
      <c r="M12" s="37">
        <f t="shared" si="1"/>
        <v>4.5902777777777771E-4</v>
      </c>
      <c r="N12" s="7"/>
      <c r="O12" s="18">
        <v>4.5358796296296298E-4</v>
      </c>
      <c r="P12" s="16">
        <v>4.767361111111111E-4</v>
      </c>
      <c r="Q12" s="13">
        <v>4.2118055555555555E-4</v>
      </c>
      <c r="R12" s="10"/>
      <c r="S12" s="94">
        <v>4.5358796296296298E-4</v>
      </c>
    </row>
    <row r="13" spans="1:23" x14ac:dyDescent="0.25">
      <c r="A13" t="s">
        <v>4</v>
      </c>
      <c r="C13" s="4">
        <v>52</v>
      </c>
      <c r="D13" s="10">
        <v>9.8634259259259248E-4</v>
      </c>
      <c r="E13" s="4">
        <v>73</v>
      </c>
      <c r="F13" s="10">
        <v>9.4062500000000005E-4</v>
      </c>
      <c r="G13" s="4">
        <v>53</v>
      </c>
      <c r="H13" s="10">
        <v>9.5046296296296296E-4</v>
      </c>
      <c r="I13" s="4">
        <v>23</v>
      </c>
      <c r="J13" s="10"/>
      <c r="K13" s="15"/>
      <c r="L13" s="46">
        <f t="shared" si="1"/>
        <v>50.25</v>
      </c>
      <c r="M13" s="37">
        <f t="shared" si="1"/>
        <v>9.5914351851851846E-4</v>
      </c>
      <c r="N13" s="7"/>
      <c r="O13" s="18">
        <v>9.6747685185185185E-4</v>
      </c>
      <c r="P13" s="16">
        <v>1.0542824074074074E-3</v>
      </c>
      <c r="Q13" s="13">
        <v>9.188657407407406E-4</v>
      </c>
      <c r="R13" s="10"/>
      <c r="S13" s="94">
        <v>9.5937500000000005E-4</v>
      </c>
    </row>
    <row r="14" spans="1:23" x14ac:dyDescent="0.25">
      <c r="A14" t="s">
        <v>15</v>
      </c>
      <c r="C14" s="4">
        <v>38</v>
      </c>
      <c r="D14" s="10">
        <v>2.1366898148148148E-3</v>
      </c>
      <c r="E14" s="4">
        <v>60</v>
      </c>
      <c r="F14" s="10">
        <v>2.0560185185185182E-3</v>
      </c>
      <c r="G14" s="4">
        <v>40</v>
      </c>
      <c r="H14" s="10">
        <v>2.0846064814814816E-3</v>
      </c>
      <c r="I14" s="4">
        <v>16</v>
      </c>
      <c r="J14" s="10"/>
      <c r="K14" s="15"/>
      <c r="L14" s="46">
        <f t="shared" si="1"/>
        <v>38.5</v>
      </c>
      <c r="M14" s="37">
        <f t="shared" si="1"/>
        <v>2.092438271604938E-3</v>
      </c>
      <c r="N14" s="7"/>
      <c r="O14" s="18">
        <v>2.1028935185185183E-3</v>
      </c>
      <c r="P14" s="16">
        <v>2.2012731481481484E-3</v>
      </c>
      <c r="Q14" s="13">
        <v>1.9466435185185186E-3</v>
      </c>
      <c r="R14" s="10"/>
      <c r="S14" s="94">
        <v>2.0924768518518519E-3</v>
      </c>
    </row>
    <row r="15" spans="1:23" x14ac:dyDescent="0.25">
      <c r="C15" s="4"/>
      <c r="D15" s="10"/>
      <c r="E15" s="4"/>
      <c r="F15" s="10"/>
      <c r="G15" s="4"/>
      <c r="H15" s="10"/>
      <c r="I15" s="4"/>
      <c r="J15" s="10"/>
      <c r="K15" s="15"/>
      <c r="L15" s="46"/>
      <c r="M15" s="37"/>
      <c r="N15" s="7"/>
      <c r="O15" s="18"/>
      <c r="P15" s="16"/>
      <c r="Q15" s="13"/>
      <c r="R15" s="10"/>
      <c r="S15" s="94"/>
    </row>
    <row r="16" spans="1:23" x14ac:dyDescent="0.25">
      <c r="A16" t="s">
        <v>5</v>
      </c>
      <c r="C16" s="4">
        <v>38</v>
      </c>
      <c r="D16" s="10">
        <v>5.2407407407407405E-4</v>
      </c>
      <c r="E16" s="4">
        <v>60</v>
      </c>
      <c r="F16" s="10">
        <v>4.9363425925925931E-4</v>
      </c>
      <c r="G16" s="4">
        <v>44</v>
      </c>
      <c r="H16" s="10">
        <v>5.2361111111111109E-4</v>
      </c>
      <c r="I16" s="4">
        <v>35</v>
      </c>
      <c r="J16" s="10">
        <v>5.2222222222222221E-4</v>
      </c>
      <c r="K16" s="15"/>
      <c r="L16" s="46">
        <f t="shared" ref="L16:M18" si="2">AVERAGE(C16,E16,G16,I16)</f>
        <v>44.25</v>
      </c>
      <c r="M16" s="37">
        <f t="shared" si="2"/>
        <v>5.1588541666666666E-4</v>
      </c>
      <c r="N16" s="7"/>
      <c r="O16" s="18">
        <v>5.1724537037037038E-4</v>
      </c>
      <c r="P16" s="16">
        <v>5.2650462962962959E-4</v>
      </c>
      <c r="Q16" s="13">
        <v>4.6516203703703699E-4</v>
      </c>
      <c r="R16" s="10"/>
      <c r="S16" s="94">
        <v>5.1608796296296309E-4</v>
      </c>
    </row>
    <row r="17" spans="1:23" x14ac:dyDescent="0.25">
      <c r="A17" t="s">
        <v>6</v>
      </c>
      <c r="C17" s="4">
        <v>38</v>
      </c>
      <c r="D17" s="10">
        <v>1.129398148148148E-3</v>
      </c>
      <c r="E17" s="4">
        <v>57</v>
      </c>
      <c r="F17" s="10">
        <v>1.1005787037037039E-3</v>
      </c>
      <c r="G17" s="4">
        <v>38</v>
      </c>
      <c r="H17" s="10">
        <v>1.1604166666666666E-3</v>
      </c>
      <c r="I17" s="4">
        <v>31</v>
      </c>
      <c r="J17" s="10"/>
      <c r="K17" s="15"/>
      <c r="L17" s="46">
        <f t="shared" si="2"/>
        <v>41</v>
      </c>
      <c r="M17" s="37">
        <f t="shared" si="2"/>
        <v>1.1301311728395061E-3</v>
      </c>
      <c r="N17" s="7"/>
      <c r="O17" s="18">
        <v>1.1306712962962961E-3</v>
      </c>
      <c r="P17" s="16">
        <v>1.1734953703703703E-3</v>
      </c>
      <c r="Q17" s="13">
        <v>1.033449074074074E-3</v>
      </c>
      <c r="R17" s="10"/>
      <c r="S17" s="94">
        <v>1.1306712962962961E-3</v>
      </c>
    </row>
    <row r="18" spans="1:23" x14ac:dyDescent="0.25">
      <c r="A18" t="s">
        <v>16</v>
      </c>
      <c r="C18" s="4">
        <v>36</v>
      </c>
      <c r="D18" s="10">
        <v>2.4894675925925926E-3</v>
      </c>
      <c r="E18" s="4">
        <v>55</v>
      </c>
      <c r="F18" s="10">
        <v>2.390625E-3</v>
      </c>
      <c r="G18" s="4">
        <v>37</v>
      </c>
      <c r="H18" s="10">
        <v>2.5030092592592591E-3</v>
      </c>
      <c r="I18" s="4">
        <v>31</v>
      </c>
      <c r="J18" s="10"/>
      <c r="K18" s="15"/>
      <c r="L18" s="46">
        <f t="shared" si="2"/>
        <v>39.75</v>
      </c>
      <c r="M18" s="37">
        <f t="shared" si="2"/>
        <v>2.4610339506172837E-3</v>
      </c>
      <c r="N18" s="7"/>
      <c r="O18" s="18">
        <v>2.4616898148148146E-3</v>
      </c>
      <c r="P18" s="16">
        <v>2.5010416666666666E-3</v>
      </c>
      <c r="Q18" s="13">
        <v>2.2128472222222224E-3</v>
      </c>
      <c r="R18" s="10"/>
      <c r="S18" s="94">
        <v>2.4616898148148146E-3</v>
      </c>
    </row>
    <row r="19" spans="1:23" x14ac:dyDescent="0.25">
      <c r="C19" s="4"/>
      <c r="D19" s="10"/>
      <c r="E19" s="4"/>
      <c r="F19" s="10"/>
      <c r="G19" s="4"/>
      <c r="H19" s="10"/>
      <c r="I19" s="4"/>
      <c r="J19" s="10"/>
      <c r="K19" s="15"/>
      <c r="L19" s="46"/>
      <c r="M19" s="37"/>
      <c r="N19" s="7"/>
      <c r="O19" s="18"/>
      <c r="P19" s="16"/>
      <c r="Q19" s="13"/>
      <c r="R19" s="10"/>
      <c r="S19" s="94"/>
    </row>
    <row r="20" spans="1:23" x14ac:dyDescent="0.25">
      <c r="A20" t="s">
        <v>7</v>
      </c>
      <c r="C20" s="4">
        <v>39</v>
      </c>
      <c r="D20" s="10">
        <v>4.3495370370370367E-4</v>
      </c>
      <c r="E20" s="4">
        <v>65</v>
      </c>
      <c r="F20" s="10">
        <v>4.1238425925925926E-4</v>
      </c>
      <c r="G20" s="4">
        <v>52</v>
      </c>
      <c r="H20" s="10">
        <v>4.1249999999999994E-4</v>
      </c>
      <c r="I20" s="4">
        <v>34</v>
      </c>
      <c r="J20" s="10">
        <v>4.2893518518518519E-4</v>
      </c>
      <c r="K20" s="15"/>
      <c r="L20" s="46">
        <f>AVERAGE(C20,E20,G20,I20)</f>
        <v>47.5</v>
      </c>
      <c r="M20" s="37">
        <f>AVERAGE(D20,F20,H20,J20)</f>
        <v>4.22193287037037E-4</v>
      </c>
      <c r="N20" s="7"/>
      <c r="O20" s="18">
        <v>4.3275462962962967E-4</v>
      </c>
      <c r="P20" s="16">
        <v>4.4317129629629633E-4</v>
      </c>
      <c r="Q20" s="13">
        <v>3.9224537037037033E-4</v>
      </c>
      <c r="R20" s="10"/>
      <c r="S20" s="94">
        <v>4.2233796296296306E-4</v>
      </c>
    </row>
    <row r="21" spans="1:23" x14ac:dyDescent="0.25">
      <c r="A21" t="s">
        <v>8</v>
      </c>
      <c r="C21" s="4">
        <v>19</v>
      </c>
      <c r="D21" s="10"/>
      <c r="E21" s="4">
        <v>46</v>
      </c>
      <c r="F21" s="10">
        <v>1.0034722222222222E-3</v>
      </c>
      <c r="G21" s="4">
        <v>41</v>
      </c>
      <c r="H21" s="10">
        <v>9.7013888888888887E-4</v>
      </c>
      <c r="I21" s="4">
        <v>27</v>
      </c>
      <c r="J21" s="10"/>
      <c r="K21" s="15"/>
      <c r="L21" s="46">
        <f>AVERAGE(C21,E21,G21,I21)</f>
        <v>33.25</v>
      </c>
      <c r="M21" s="37">
        <f>AVERAGE(D21,F21,H21,J21)</f>
        <v>9.8680555555555544E-4</v>
      </c>
      <c r="N21" s="7"/>
      <c r="O21" s="18">
        <v>9.8715277777777777E-4</v>
      </c>
      <c r="P21" s="16">
        <v>1.0241898148148148E-3</v>
      </c>
      <c r="Q21" s="13">
        <v>8.9108796296296288E-4</v>
      </c>
      <c r="R21" s="10"/>
      <c r="S21" s="94">
        <v>9.8715277777777777E-4</v>
      </c>
    </row>
    <row r="22" spans="1:23" x14ac:dyDescent="0.25">
      <c r="A22" t="s">
        <v>17</v>
      </c>
      <c r="C22" s="4">
        <v>5</v>
      </c>
      <c r="D22" s="10"/>
      <c r="E22" s="4">
        <v>14</v>
      </c>
      <c r="F22" s="10"/>
      <c r="G22" s="4">
        <v>8</v>
      </c>
      <c r="H22" s="10"/>
      <c r="I22" s="4">
        <v>9</v>
      </c>
      <c r="J22" s="10"/>
      <c r="K22" s="15"/>
      <c r="L22" s="46">
        <f>AVERAGE(C22,E22,G22,I22)</f>
        <v>9</v>
      </c>
      <c r="M22" s="37"/>
      <c r="N22" s="7"/>
      <c r="O22" s="18">
        <v>2.2012731481481484E-3</v>
      </c>
      <c r="P22" s="16">
        <v>2.2012731481481484E-3</v>
      </c>
      <c r="Q22" s="13">
        <v>1.947800925925926E-3</v>
      </c>
      <c r="R22" s="10"/>
      <c r="S22" s="94">
        <v>2.2012731481481484E-3</v>
      </c>
    </row>
    <row r="23" spans="1:23" x14ac:dyDescent="0.25">
      <c r="C23" s="4"/>
      <c r="D23" s="10"/>
      <c r="E23" s="4"/>
      <c r="F23" s="10"/>
      <c r="G23" s="4"/>
      <c r="H23" s="10"/>
      <c r="I23" s="4"/>
      <c r="J23" s="10"/>
      <c r="K23" s="15"/>
      <c r="L23" s="46"/>
      <c r="M23" s="37"/>
      <c r="N23" s="7"/>
      <c r="O23" s="18"/>
      <c r="P23" s="16"/>
      <c r="Q23" s="13"/>
      <c r="R23" s="10"/>
      <c r="S23" s="94"/>
    </row>
    <row r="24" spans="1:23" x14ac:dyDescent="0.25">
      <c r="A24" t="s">
        <v>9</v>
      </c>
      <c r="C24" s="4">
        <v>39</v>
      </c>
      <c r="D24" s="10">
        <v>2.1406249999999997E-3</v>
      </c>
      <c r="E24" s="4">
        <v>62</v>
      </c>
      <c r="F24" s="10">
        <v>2.0395833333333334E-3</v>
      </c>
      <c r="G24" s="4">
        <v>55</v>
      </c>
      <c r="H24" s="10">
        <v>2.0505787037037038E-3</v>
      </c>
      <c r="I24" s="4">
        <v>31</v>
      </c>
      <c r="J24" s="10"/>
      <c r="K24" s="15"/>
      <c r="L24" s="46">
        <f>AVERAGE(C24,E24,G24,I24)</f>
        <v>46.75</v>
      </c>
      <c r="M24" s="37">
        <f>AVERAGE(D24,F24,H24,J24)</f>
        <v>2.0769290123456787E-3</v>
      </c>
      <c r="N24" s="7"/>
      <c r="O24" s="18">
        <v>2.0959490740740743E-3</v>
      </c>
      <c r="P24" s="16">
        <v>2.2163194444444444E-3</v>
      </c>
      <c r="Q24" s="13">
        <v>1.9605324074074078E-3</v>
      </c>
      <c r="R24" s="10"/>
      <c r="S24" s="94">
        <v>2.0774305555555559E-3</v>
      </c>
    </row>
    <row r="25" spans="1:23" x14ac:dyDescent="0.25">
      <c r="A25" t="s">
        <v>18</v>
      </c>
      <c r="C25" s="23">
        <v>13</v>
      </c>
      <c r="D25" s="24"/>
      <c r="E25" s="23">
        <v>23</v>
      </c>
      <c r="F25" s="24"/>
      <c r="G25" s="23">
        <v>27</v>
      </c>
      <c r="H25" s="24"/>
      <c r="I25" s="23">
        <v>19</v>
      </c>
      <c r="J25" s="24"/>
      <c r="K25" s="15"/>
      <c r="L25" s="46">
        <f>AVERAGE(C25,E25,G25,I25)</f>
        <v>20.5</v>
      </c>
      <c r="M25" s="38"/>
      <c r="N25" s="7"/>
      <c r="O25" s="135">
        <v>4.7232638888888888E-3</v>
      </c>
      <c r="P25" s="16">
        <v>4.7255787037037032E-3</v>
      </c>
      <c r="Q25" s="13">
        <v>4.1804398148148148E-3</v>
      </c>
      <c r="R25" s="10"/>
      <c r="S25" s="94">
        <v>4.7232638888888888E-3</v>
      </c>
    </row>
    <row r="26" spans="1:23" ht="15.75" thickBot="1" x14ac:dyDescent="0.3">
      <c r="C26" s="8"/>
      <c r="D26" s="11"/>
      <c r="E26" s="8"/>
      <c r="F26" s="11"/>
      <c r="G26" s="8"/>
      <c r="H26" s="11"/>
      <c r="I26" s="8"/>
      <c r="J26" s="11"/>
      <c r="K26" s="15"/>
      <c r="L26" s="47"/>
      <c r="M26" s="39"/>
      <c r="N26" s="7"/>
      <c r="O26" s="136"/>
      <c r="P26" s="17"/>
      <c r="Q26" s="26"/>
      <c r="R26" s="11"/>
      <c r="S26" s="95"/>
    </row>
    <row r="27" spans="1:23" x14ac:dyDescent="0.25">
      <c r="C27" s="1">
        <f>SUM(C5:C26)</f>
        <v>608</v>
      </c>
      <c r="E27" s="1">
        <f>SUM(E5:E26)</f>
        <v>914</v>
      </c>
      <c r="G27" s="1">
        <f>SUM(G5:G26)</f>
        <v>688</v>
      </c>
      <c r="I27" s="1">
        <f>SUM(I5:I26)</f>
        <v>454</v>
      </c>
    </row>
    <row r="31" spans="1:23" x14ac:dyDescent="0.25">
      <c r="A31" s="81" t="s">
        <v>33</v>
      </c>
      <c r="B31"/>
      <c r="U31"/>
      <c r="V31"/>
      <c r="W31"/>
    </row>
    <row r="32" spans="1:23" x14ac:dyDescent="0.25">
      <c r="A32" s="82" t="s">
        <v>34</v>
      </c>
      <c r="B32"/>
      <c r="U32"/>
      <c r="V32"/>
      <c r="W32"/>
    </row>
    <row r="33" spans="1:23" x14ac:dyDescent="0.25">
      <c r="A33" s="82" t="s">
        <v>35</v>
      </c>
      <c r="B33"/>
      <c r="U33"/>
      <c r="V33"/>
      <c r="W33"/>
    </row>
    <row r="34" spans="1:23" x14ac:dyDescent="0.25">
      <c r="A34" s="83" t="s">
        <v>36</v>
      </c>
      <c r="B34"/>
      <c r="U34"/>
      <c r="V34"/>
      <c r="W34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opLeftCell="B3" zoomScale="90" zoomScaleNormal="90" workbookViewId="0">
      <selection activeCell="V9" sqref="V9"/>
    </sheetView>
  </sheetViews>
  <sheetFormatPr defaultRowHeight="15" x14ac:dyDescent="0.25"/>
  <cols>
    <col min="2" max="2" width="4" customWidth="1"/>
    <col min="3" max="3" width="5.5703125" style="1" customWidth="1"/>
    <col min="4" max="4" width="11.42578125" style="1" customWidth="1"/>
    <col min="5" max="5" width="3.42578125" style="1" customWidth="1"/>
    <col min="6" max="6" width="5.5703125" style="1" customWidth="1"/>
    <col min="7" max="7" width="10.140625" style="1" customWidth="1"/>
    <col min="8" max="8" width="2.140625" style="1" customWidth="1"/>
    <col min="9" max="9" width="5.5703125" style="1" customWidth="1"/>
    <col min="10" max="10" width="9.5703125" style="1" customWidth="1"/>
    <col min="11" max="11" width="2.5703125" style="1" customWidth="1"/>
    <col min="12" max="12" width="5.5703125" style="1" customWidth="1"/>
    <col min="13" max="13" width="9.5703125" style="1" customWidth="1"/>
    <col min="14" max="14" width="2.5703125" style="1" customWidth="1"/>
    <col min="15" max="15" width="7.42578125" style="1" customWidth="1"/>
    <col min="16" max="16" width="13.28515625" style="1" customWidth="1"/>
    <col min="17" max="17" width="2.85546875" customWidth="1"/>
    <col min="18" max="18" width="12" customWidth="1"/>
    <col min="19" max="19" width="12.28515625" customWidth="1"/>
    <col min="20" max="20" width="13.140625" style="51" customWidth="1"/>
    <col min="21" max="22" width="14.5703125" bestFit="1" customWidth="1"/>
    <col min="23" max="23" width="6.28515625" customWidth="1"/>
    <col min="24" max="25" width="9.140625" style="1"/>
  </cols>
  <sheetData>
    <row r="1" spans="1:25" x14ac:dyDescent="0.25">
      <c r="A1" t="s">
        <v>22</v>
      </c>
    </row>
    <row r="2" spans="1:25" ht="15.75" thickBot="1" x14ac:dyDescent="0.3"/>
    <row r="3" spans="1:25" ht="15.75" thickBot="1" x14ac:dyDescent="0.3">
      <c r="C3" s="137">
        <v>2014</v>
      </c>
      <c r="D3" s="138"/>
      <c r="F3" s="137">
        <v>2015</v>
      </c>
      <c r="G3" s="138"/>
      <c r="I3" s="139">
        <v>2016</v>
      </c>
      <c r="J3" s="140"/>
      <c r="L3" s="139">
        <v>2017</v>
      </c>
      <c r="M3" s="140"/>
    </row>
    <row r="4" spans="1:25" ht="32.25" customHeight="1" thickBot="1" x14ac:dyDescent="0.3">
      <c r="A4" s="2"/>
      <c r="B4" s="2"/>
      <c r="C4" s="128" t="s">
        <v>10</v>
      </c>
      <c r="D4" s="129" t="s">
        <v>12</v>
      </c>
      <c r="E4" s="3"/>
      <c r="F4" s="128" t="s">
        <v>10</v>
      </c>
      <c r="G4" s="129" t="s">
        <v>12</v>
      </c>
      <c r="H4" s="3"/>
      <c r="I4" s="128" t="s">
        <v>10</v>
      </c>
      <c r="J4" s="129" t="s">
        <v>12</v>
      </c>
      <c r="K4" s="3"/>
      <c r="L4" s="21" t="s">
        <v>10</v>
      </c>
      <c r="M4" s="22" t="s">
        <v>12</v>
      </c>
      <c r="N4" s="3"/>
      <c r="O4" s="21" t="s">
        <v>11</v>
      </c>
      <c r="P4" s="92" t="s">
        <v>14</v>
      </c>
      <c r="Q4" s="2"/>
      <c r="R4" s="98" t="s">
        <v>69</v>
      </c>
      <c r="S4" s="103" t="s">
        <v>70</v>
      </c>
      <c r="T4" s="104" t="s">
        <v>71</v>
      </c>
      <c r="U4" s="92" t="s">
        <v>13</v>
      </c>
      <c r="V4" s="96" t="s">
        <v>73</v>
      </c>
      <c r="W4" s="2"/>
      <c r="X4" s="65"/>
      <c r="Y4" s="65"/>
    </row>
    <row r="5" spans="1:25" x14ac:dyDescent="0.25">
      <c r="A5" t="s">
        <v>0</v>
      </c>
      <c r="C5" s="19">
        <v>51</v>
      </c>
      <c r="D5" s="20">
        <v>3.6157407407407405E-4</v>
      </c>
      <c r="E5" s="6"/>
      <c r="F5" s="19">
        <v>52</v>
      </c>
      <c r="G5" s="20">
        <v>3.6030092592592597E-4</v>
      </c>
      <c r="H5" s="6"/>
      <c r="I5" s="19">
        <v>72</v>
      </c>
      <c r="J5" s="20">
        <v>3.5601851851851853E-4</v>
      </c>
      <c r="K5" s="6"/>
      <c r="L5" s="19">
        <v>64</v>
      </c>
      <c r="M5" s="20">
        <v>3.4687500000000002E-4</v>
      </c>
      <c r="N5" s="6"/>
      <c r="O5" s="46">
        <f>AVERAGE(C5,F5,I5,L5)</f>
        <v>59.75</v>
      </c>
      <c r="P5" s="37">
        <f>AVERAGE(D5,G5,J5,M5)</f>
        <v>3.5619212962962964E-4</v>
      </c>
      <c r="Q5" s="7"/>
      <c r="R5" s="93">
        <v>3.6099537037037041E-4</v>
      </c>
      <c r="S5" s="134">
        <v>4.0034722222222224E-4</v>
      </c>
      <c r="T5" s="64">
        <v>3.5520833333333341E-4</v>
      </c>
      <c r="U5" s="20"/>
      <c r="V5" s="100">
        <v>3.563657407407407E-4</v>
      </c>
    </row>
    <row r="6" spans="1:25" x14ac:dyDescent="0.25">
      <c r="A6" t="s">
        <v>1</v>
      </c>
      <c r="C6" s="4">
        <v>46</v>
      </c>
      <c r="D6" s="10">
        <v>7.8506944444444446E-4</v>
      </c>
      <c r="E6" s="6"/>
      <c r="F6" s="4">
        <v>56</v>
      </c>
      <c r="G6" s="12">
        <v>7.8414351851851854E-4</v>
      </c>
      <c r="H6" s="6"/>
      <c r="I6" s="4">
        <v>69</v>
      </c>
      <c r="J6" s="12">
        <v>7.7488425925925912E-4</v>
      </c>
      <c r="K6" s="6"/>
      <c r="L6" s="4">
        <v>48</v>
      </c>
      <c r="M6" s="12">
        <v>7.58912037037037E-4</v>
      </c>
      <c r="N6" s="6"/>
      <c r="O6" s="46">
        <f t="shared" ref="O6:O22" si="0">AVERAGE(C6,F6,I6,L6)</f>
        <v>54.75</v>
      </c>
      <c r="P6" s="37">
        <f t="shared" ref="P6:P22" si="1">AVERAGE(D6,G6,J6,M6)</f>
        <v>7.7575231481481484E-4</v>
      </c>
      <c r="Q6" s="7"/>
      <c r="R6" s="94">
        <v>7.846064814814815E-4</v>
      </c>
      <c r="S6" s="132">
        <v>8.7256944444444448E-4</v>
      </c>
      <c r="T6" s="35">
        <v>7.7187499999999999E-4</v>
      </c>
      <c r="U6" s="10"/>
      <c r="V6" s="121">
        <v>7.765046296296297E-4</v>
      </c>
    </row>
    <row r="7" spans="1:25" x14ac:dyDescent="0.25">
      <c r="A7" t="s">
        <v>2</v>
      </c>
      <c r="C7" s="4">
        <v>41</v>
      </c>
      <c r="D7" s="10">
        <v>1.7381944444444443E-3</v>
      </c>
      <c r="E7" s="6"/>
      <c r="F7" s="4">
        <v>38</v>
      </c>
      <c r="G7" s="12">
        <v>1.7259259259259259E-3</v>
      </c>
      <c r="H7" s="6"/>
      <c r="I7" s="4">
        <v>49</v>
      </c>
      <c r="J7" s="12">
        <v>1.682986111111111E-3</v>
      </c>
      <c r="K7" s="6"/>
      <c r="L7" s="4">
        <v>43</v>
      </c>
      <c r="M7" s="12">
        <v>1.6689814814814814E-3</v>
      </c>
      <c r="N7" s="6"/>
      <c r="O7" s="46">
        <f t="shared" si="0"/>
        <v>42.75</v>
      </c>
      <c r="P7" s="37">
        <f t="shared" si="1"/>
        <v>1.7040219907407405E-3</v>
      </c>
      <c r="Q7" s="7"/>
      <c r="R7" s="94">
        <v>1.7163194444444441E-3</v>
      </c>
      <c r="S7" s="132">
        <v>1.8818287037037039E-3</v>
      </c>
      <c r="T7" s="35">
        <v>1.6653935185185183E-3</v>
      </c>
      <c r="U7" s="10">
        <v>1.7371527777777778E-3</v>
      </c>
      <c r="V7" s="121">
        <v>1.7047453703703704E-3</v>
      </c>
    </row>
    <row r="8" spans="1:25" x14ac:dyDescent="0.25">
      <c r="A8" t="s">
        <v>28</v>
      </c>
      <c r="C8" s="4">
        <v>33</v>
      </c>
      <c r="D8" s="10">
        <v>3.7545138888888888E-3</v>
      </c>
      <c r="E8" s="6"/>
      <c r="F8" s="4">
        <v>32</v>
      </c>
      <c r="G8" s="10" t="s">
        <v>20</v>
      </c>
      <c r="H8" s="6"/>
      <c r="I8" s="4">
        <v>33</v>
      </c>
      <c r="J8" s="10">
        <v>3.721412037037037E-3</v>
      </c>
      <c r="K8" s="6"/>
      <c r="L8" s="4">
        <v>44</v>
      </c>
      <c r="M8" s="10">
        <v>3.5479166666666667E-3</v>
      </c>
      <c r="N8" s="6"/>
      <c r="O8" s="46">
        <f t="shared" si="0"/>
        <v>35.5</v>
      </c>
      <c r="P8" s="37">
        <f t="shared" si="1"/>
        <v>3.6746141975308642E-3</v>
      </c>
      <c r="Q8" s="7"/>
      <c r="R8" s="94">
        <v>3.6445601851851851E-3</v>
      </c>
      <c r="S8" s="132">
        <v>3.9454861111111105E-3</v>
      </c>
      <c r="T8" s="35">
        <v>3.4906250000000002E-3</v>
      </c>
      <c r="U8" s="10">
        <v>3.6422453703703703E-3</v>
      </c>
      <c r="V8" s="121">
        <v>3.6445601851851851E-3</v>
      </c>
    </row>
    <row r="9" spans="1:25" x14ac:dyDescent="0.25">
      <c r="A9" t="s">
        <v>29</v>
      </c>
      <c r="C9" s="4">
        <v>42</v>
      </c>
      <c r="D9" s="10">
        <v>7.7423611111111105E-3</v>
      </c>
      <c r="E9" s="6"/>
      <c r="F9" s="4">
        <v>20</v>
      </c>
      <c r="G9" s="10"/>
      <c r="H9" s="6"/>
      <c r="I9" s="4">
        <v>15</v>
      </c>
      <c r="J9" s="10"/>
      <c r="K9" s="6"/>
      <c r="L9" s="4">
        <v>22</v>
      </c>
      <c r="M9" s="10"/>
      <c r="N9" s="6"/>
      <c r="O9" s="46">
        <f t="shared" si="0"/>
        <v>24.75</v>
      </c>
      <c r="P9" s="37"/>
      <c r="Q9" s="7"/>
      <c r="R9" s="94">
        <v>7.4998842592592591E-3</v>
      </c>
      <c r="S9" s="132">
        <v>8.1248842592592605E-3</v>
      </c>
      <c r="T9" s="35">
        <v>7.1873842592592588E-3</v>
      </c>
      <c r="U9" s="10">
        <v>7.4998842592592591E-3</v>
      </c>
      <c r="V9" s="121">
        <v>7.4998842592592591E-3</v>
      </c>
    </row>
    <row r="10" spans="1:25" x14ac:dyDescent="0.25">
      <c r="A10" t="s">
        <v>30</v>
      </c>
      <c r="C10" s="4">
        <v>28</v>
      </c>
      <c r="D10" s="10"/>
      <c r="E10" s="6"/>
      <c r="F10" s="4">
        <v>18</v>
      </c>
      <c r="G10" s="10"/>
      <c r="H10" s="6"/>
      <c r="I10" s="4">
        <v>9</v>
      </c>
      <c r="J10" s="10"/>
      <c r="K10" s="6"/>
      <c r="L10" s="4">
        <v>13</v>
      </c>
      <c r="M10" s="10"/>
      <c r="N10" s="6"/>
      <c r="O10" s="46">
        <f t="shared" si="0"/>
        <v>17</v>
      </c>
      <c r="P10" s="37"/>
      <c r="Q10" s="7"/>
      <c r="R10" s="94">
        <v>1.4349421296296296E-2</v>
      </c>
      <c r="S10" s="132">
        <v>1.5545023148148146E-2</v>
      </c>
      <c r="T10" s="35">
        <v>1.3751041666666667E-2</v>
      </c>
      <c r="U10" s="10">
        <v>1.4349421296296296E-2</v>
      </c>
      <c r="V10" s="121">
        <v>1.4349421296296296E-2</v>
      </c>
    </row>
    <row r="11" spans="1:25" x14ac:dyDescent="0.25">
      <c r="C11" s="4"/>
      <c r="D11" s="10"/>
      <c r="E11" s="6"/>
      <c r="F11" s="4"/>
      <c r="G11" s="10"/>
      <c r="H11" s="6"/>
      <c r="I11" s="4"/>
      <c r="J11" s="10"/>
      <c r="K11" s="6"/>
      <c r="L11" s="4"/>
      <c r="M11" s="10"/>
      <c r="N11" s="6"/>
      <c r="O11" s="46"/>
      <c r="P11" s="37"/>
      <c r="Q11" s="7"/>
      <c r="R11" s="94"/>
      <c r="S11" s="132"/>
      <c r="T11" s="35"/>
      <c r="U11" s="10"/>
      <c r="V11" s="121"/>
    </row>
    <row r="12" spans="1:25" x14ac:dyDescent="0.25">
      <c r="A12" t="s">
        <v>4</v>
      </c>
      <c r="C12" s="4">
        <v>50</v>
      </c>
      <c r="D12" s="10">
        <v>9.1342592592592593E-4</v>
      </c>
      <c r="E12" s="6"/>
      <c r="F12" s="4">
        <v>48</v>
      </c>
      <c r="G12" s="10">
        <v>9.0567129629629635E-4</v>
      </c>
      <c r="H12" s="6"/>
      <c r="I12" s="4">
        <v>68</v>
      </c>
      <c r="J12" s="10">
        <v>8.9583333333333344E-4</v>
      </c>
      <c r="K12" s="6"/>
      <c r="L12" s="4">
        <v>52</v>
      </c>
      <c r="M12" s="10">
        <v>8.7835648148148137E-4</v>
      </c>
      <c r="N12" s="6"/>
      <c r="O12" s="46">
        <f t="shared" si="0"/>
        <v>54.5</v>
      </c>
      <c r="P12" s="37">
        <f t="shared" si="1"/>
        <v>8.983217592592593E-4</v>
      </c>
      <c r="Q12" s="7"/>
      <c r="R12" s="94">
        <v>9.1307870370370371E-4</v>
      </c>
      <c r="S12" s="132">
        <v>9.6747685185185185E-4</v>
      </c>
      <c r="T12" s="35">
        <v>8.5520833333333336E-4</v>
      </c>
      <c r="U12" s="10"/>
      <c r="V12" s="121">
        <v>8.991898148148148E-4</v>
      </c>
    </row>
    <row r="13" spans="1:25" x14ac:dyDescent="0.25">
      <c r="A13" t="s">
        <v>15</v>
      </c>
      <c r="C13" s="4">
        <v>51</v>
      </c>
      <c r="D13" s="10">
        <v>1.9732638888888886E-3</v>
      </c>
      <c r="E13" s="6"/>
      <c r="F13" s="4">
        <v>43</v>
      </c>
      <c r="G13" s="10">
        <v>1.9645833333333334E-3</v>
      </c>
      <c r="H13" s="6"/>
      <c r="I13" s="4">
        <v>66</v>
      </c>
      <c r="J13" s="10">
        <v>1.9723379629629631E-3</v>
      </c>
      <c r="K13" s="6"/>
      <c r="L13" s="4">
        <v>53</v>
      </c>
      <c r="M13" s="10">
        <v>1.9010416666666665E-3</v>
      </c>
      <c r="N13" s="6"/>
      <c r="O13" s="46">
        <f t="shared" si="0"/>
        <v>53.25</v>
      </c>
      <c r="P13" s="37">
        <f t="shared" si="1"/>
        <v>1.9528067129629628E-3</v>
      </c>
      <c r="Q13" s="7"/>
      <c r="R13" s="94">
        <v>1.984837962962963E-3</v>
      </c>
      <c r="S13" s="132">
        <v>2.0762731481481483E-3</v>
      </c>
      <c r="T13" s="35">
        <v>1.8366898148148147E-3</v>
      </c>
      <c r="U13" s="10"/>
      <c r="V13" s="121">
        <v>1.953587962962963E-3</v>
      </c>
    </row>
    <row r="14" spans="1:25" x14ac:dyDescent="0.25">
      <c r="C14" s="4"/>
      <c r="D14" s="10"/>
      <c r="E14" s="6"/>
      <c r="F14" s="4"/>
      <c r="G14" s="10"/>
      <c r="H14" s="6"/>
      <c r="I14" s="4"/>
      <c r="J14" s="10"/>
      <c r="K14" s="6"/>
      <c r="L14" s="4"/>
      <c r="M14" s="10"/>
      <c r="N14" s="6"/>
      <c r="O14" s="46"/>
      <c r="P14" s="37"/>
      <c r="Q14" s="7"/>
      <c r="R14" s="94"/>
      <c r="S14" s="132"/>
      <c r="T14" s="35"/>
      <c r="U14" s="10"/>
      <c r="V14" s="121"/>
    </row>
    <row r="15" spans="1:25" x14ac:dyDescent="0.25">
      <c r="A15" t="s">
        <v>6</v>
      </c>
      <c r="C15" s="4">
        <v>35</v>
      </c>
      <c r="D15" s="10">
        <v>1.0824074074074076E-3</v>
      </c>
      <c r="E15" s="6"/>
      <c r="F15" s="4">
        <v>40</v>
      </c>
      <c r="G15" s="10">
        <v>1.0494212962962963E-3</v>
      </c>
      <c r="H15" s="6"/>
      <c r="I15" s="4">
        <v>56</v>
      </c>
      <c r="J15" s="10">
        <v>1.0354166666666667E-3</v>
      </c>
      <c r="K15" s="6"/>
      <c r="L15" s="4">
        <v>42</v>
      </c>
      <c r="M15" s="10">
        <v>1.046527777777778E-3</v>
      </c>
      <c r="N15" s="6"/>
      <c r="O15" s="46">
        <f t="shared" si="0"/>
        <v>43.25</v>
      </c>
      <c r="P15" s="37">
        <f t="shared" si="1"/>
        <v>1.0534432870370372E-3</v>
      </c>
      <c r="Q15" s="7"/>
      <c r="R15" s="94">
        <v>1.0565972222222222E-3</v>
      </c>
      <c r="S15" s="132">
        <v>1.0994212962962963E-3</v>
      </c>
      <c r="T15" s="35">
        <v>9.7210648148148145E-4</v>
      </c>
      <c r="U15" s="10"/>
      <c r="V15" s="121">
        <v>1.0542824074074074E-3</v>
      </c>
    </row>
    <row r="16" spans="1:25" x14ac:dyDescent="0.25">
      <c r="A16" t="s">
        <v>16</v>
      </c>
      <c r="C16" s="4">
        <v>47</v>
      </c>
      <c r="D16" s="10">
        <v>2.3247685185185185E-3</v>
      </c>
      <c r="E16" s="6"/>
      <c r="F16" s="4">
        <v>46</v>
      </c>
      <c r="G16" s="10">
        <v>2.2983796296296298E-3</v>
      </c>
      <c r="H16" s="6"/>
      <c r="I16" s="4">
        <v>56</v>
      </c>
      <c r="J16" s="10">
        <v>2.280902777777778E-3</v>
      </c>
      <c r="K16" s="6"/>
      <c r="L16" s="4">
        <v>44</v>
      </c>
      <c r="M16" s="10">
        <v>2.2615740740740743E-3</v>
      </c>
      <c r="N16" s="6"/>
      <c r="O16" s="46">
        <f t="shared" si="0"/>
        <v>48.25</v>
      </c>
      <c r="P16" s="37">
        <f t="shared" si="1"/>
        <v>2.29140625E-3</v>
      </c>
      <c r="Q16" s="7"/>
      <c r="R16" s="94">
        <v>2.3158564814814812E-3</v>
      </c>
      <c r="S16" s="132">
        <v>2.3795138888888889E-3</v>
      </c>
      <c r="T16" s="35">
        <v>2.1052083333333335E-3</v>
      </c>
      <c r="U16" s="10"/>
      <c r="V16" s="121">
        <v>2.291550925925926E-3</v>
      </c>
    </row>
    <row r="17" spans="1:26" x14ac:dyDescent="0.25">
      <c r="C17" s="4"/>
      <c r="D17" s="10"/>
      <c r="E17" s="6"/>
      <c r="F17" s="4"/>
      <c r="G17" s="10"/>
      <c r="H17" s="6"/>
      <c r="I17" s="4"/>
      <c r="J17" s="10"/>
      <c r="K17" s="6"/>
      <c r="L17" s="4"/>
      <c r="M17" s="10"/>
      <c r="N17" s="6"/>
      <c r="O17" s="46"/>
      <c r="P17" s="37"/>
      <c r="Q17" s="7"/>
      <c r="R17" s="94"/>
      <c r="S17" s="132"/>
      <c r="T17" s="35"/>
      <c r="U17" s="10"/>
      <c r="V17" s="121"/>
    </row>
    <row r="18" spans="1:26" x14ac:dyDescent="0.25">
      <c r="A18" t="s">
        <v>8</v>
      </c>
      <c r="C18" s="4">
        <v>40</v>
      </c>
      <c r="D18" s="10">
        <v>9.2037037037037033E-4</v>
      </c>
      <c r="E18" s="6"/>
      <c r="F18" s="4">
        <v>38</v>
      </c>
      <c r="G18" s="10">
        <v>9.4467592592592596E-4</v>
      </c>
      <c r="H18" s="6"/>
      <c r="I18" s="4">
        <v>55</v>
      </c>
      <c r="J18" s="10">
        <v>9.1018518518518521E-4</v>
      </c>
      <c r="K18" s="6"/>
      <c r="L18" s="4">
        <v>59</v>
      </c>
      <c r="M18" s="10">
        <v>8.5729166666666668E-4</v>
      </c>
      <c r="N18" s="6"/>
      <c r="O18" s="46">
        <f t="shared" si="0"/>
        <v>48</v>
      </c>
      <c r="P18" s="37">
        <f t="shared" si="1"/>
        <v>9.0813078703703704E-4</v>
      </c>
      <c r="Q18" s="7"/>
      <c r="R18" s="94">
        <v>9.2581018518518522E-4</v>
      </c>
      <c r="S18" s="132">
        <v>9.3854166666666663E-4</v>
      </c>
      <c r="T18" s="35">
        <v>8.2974537037037045E-4</v>
      </c>
      <c r="U18" s="10"/>
      <c r="V18" s="121">
        <v>9.0844907407407411E-4</v>
      </c>
    </row>
    <row r="19" spans="1:26" x14ac:dyDescent="0.25">
      <c r="A19" t="s">
        <v>17</v>
      </c>
      <c r="C19" s="4">
        <v>13</v>
      </c>
      <c r="D19" s="10"/>
      <c r="E19" s="6"/>
      <c r="F19" s="4">
        <v>12</v>
      </c>
      <c r="G19" s="10"/>
      <c r="H19" s="6"/>
      <c r="I19" s="4">
        <v>17</v>
      </c>
      <c r="J19" s="10"/>
      <c r="K19" s="6"/>
      <c r="L19" s="4">
        <v>22</v>
      </c>
      <c r="M19" s="10"/>
      <c r="N19" s="6"/>
      <c r="O19" s="46">
        <f t="shared" si="0"/>
        <v>16</v>
      </c>
      <c r="P19" s="37"/>
      <c r="Q19" s="7"/>
      <c r="R19" s="94">
        <v>2.0774305555555559E-3</v>
      </c>
      <c r="S19" s="132">
        <v>2.0774305555555559E-3</v>
      </c>
      <c r="T19" s="35">
        <v>1.8378472222222223E-3</v>
      </c>
      <c r="U19" s="10"/>
      <c r="V19" s="121">
        <v>2.0774305555555559E-3</v>
      </c>
    </row>
    <row r="20" spans="1:26" x14ac:dyDescent="0.25">
      <c r="C20" s="4"/>
      <c r="D20" s="10"/>
      <c r="E20" s="6"/>
      <c r="F20" s="4"/>
      <c r="G20" s="10"/>
      <c r="H20" s="6"/>
      <c r="I20" s="4"/>
      <c r="J20" s="10"/>
      <c r="K20" s="6"/>
      <c r="L20" s="4"/>
      <c r="M20" s="10"/>
      <c r="N20" s="6"/>
      <c r="O20" s="46"/>
      <c r="P20" s="37"/>
      <c r="Q20" s="7"/>
      <c r="R20" s="94"/>
      <c r="S20" s="132"/>
      <c r="T20" s="35"/>
      <c r="U20" s="10"/>
      <c r="V20" s="121"/>
    </row>
    <row r="21" spans="1:26" x14ac:dyDescent="0.25">
      <c r="A21" t="s">
        <v>9</v>
      </c>
      <c r="C21" s="4">
        <v>37</v>
      </c>
      <c r="D21" s="10">
        <v>2.0335648148148149E-3</v>
      </c>
      <c r="E21" s="6"/>
      <c r="F21" s="4">
        <v>37</v>
      </c>
      <c r="G21" s="10">
        <v>2.0121527777777776E-3</v>
      </c>
      <c r="H21" s="6"/>
      <c r="I21" s="4">
        <v>57</v>
      </c>
      <c r="J21" s="10">
        <v>1.9653935185185187E-3</v>
      </c>
      <c r="K21" s="6"/>
      <c r="L21" s="4">
        <v>53</v>
      </c>
      <c r="M21" s="10">
        <v>1.888425925925926E-3</v>
      </c>
      <c r="N21" s="6"/>
      <c r="O21" s="46">
        <f t="shared" si="0"/>
        <v>46</v>
      </c>
      <c r="P21" s="37">
        <f t="shared" si="1"/>
        <v>1.9748842592592591E-3</v>
      </c>
      <c r="Q21" s="7"/>
      <c r="R21" s="94">
        <v>1.9998842592592594E-3</v>
      </c>
      <c r="S21" s="132">
        <v>2.1225694444444447E-3</v>
      </c>
      <c r="T21" s="35">
        <v>1.8771990740740743E-3</v>
      </c>
      <c r="U21" s="10"/>
      <c r="V21" s="121">
        <v>1.976736111111111E-3</v>
      </c>
    </row>
    <row r="22" spans="1:26" x14ac:dyDescent="0.25">
      <c r="A22" t="s">
        <v>18</v>
      </c>
      <c r="C22" s="23">
        <v>32</v>
      </c>
      <c r="D22" s="24" t="s">
        <v>20</v>
      </c>
      <c r="E22" s="6"/>
      <c r="F22" s="23">
        <v>38</v>
      </c>
      <c r="G22" s="24">
        <v>4.4593749999999998E-3</v>
      </c>
      <c r="H22" s="6"/>
      <c r="I22" s="23">
        <v>32</v>
      </c>
      <c r="J22" s="24" t="s">
        <v>20</v>
      </c>
      <c r="K22" s="6"/>
      <c r="L22" s="23">
        <v>46</v>
      </c>
      <c r="M22" s="24">
        <v>4.1991898148148153E-3</v>
      </c>
      <c r="N22" s="6"/>
      <c r="O22" s="46">
        <f t="shared" si="0"/>
        <v>37</v>
      </c>
      <c r="P22" s="37">
        <f t="shared" si="1"/>
        <v>4.3292824074074076E-3</v>
      </c>
      <c r="Q22" s="7"/>
      <c r="R22" s="94">
        <v>4.4408564814814814E-3</v>
      </c>
      <c r="S22" s="132">
        <v>4.4859953703703702E-3</v>
      </c>
      <c r="T22" s="35">
        <v>3.9686342592592594E-3</v>
      </c>
      <c r="U22" s="10"/>
      <c r="V22" s="122">
        <v>4.3297453703703701E-3</v>
      </c>
    </row>
    <row r="23" spans="1:26" ht="15.75" thickBot="1" x14ac:dyDescent="0.3">
      <c r="C23" s="8"/>
      <c r="D23" s="11"/>
      <c r="E23" s="6"/>
      <c r="F23" s="8"/>
      <c r="G23" s="11"/>
      <c r="H23" s="6"/>
      <c r="I23" s="8"/>
      <c r="J23" s="11"/>
      <c r="K23" s="6"/>
      <c r="L23" s="8"/>
      <c r="M23" s="11"/>
      <c r="N23" s="6"/>
      <c r="O23" s="47"/>
      <c r="P23" s="39"/>
      <c r="Q23" s="7"/>
      <c r="R23" s="95"/>
      <c r="S23" s="133"/>
      <c r="T23" s="52"/>
      <c r="U23" s="11"/>
      <c r="V23" s="102"/>
    </row>
    <row r="24" spans="1:26" x14ac:dyDescent="0.25">
      <c r="C24" s="1">
        <f>SUM(C5:C23)</f>
        <v>546</v>
      </c>
      <c r="F24" s="1">
        <f>SUM(F5:F23)</f>
        <v>518</v>
      </c>
      <c r="I24" s="1">
        <f>SUM(I5:I23)</f>
        <v>654</v>
      </c>
      <c r="L24" s="1">
        <f>SUM(L5:L23)</f>
        <v>605</v>
      </c>
      <c r="Q24" s="7"/>
    </row>
    <row r="25" spans="1:26" x14ac:dyDescent="0.25">
      <c r="C25" s="61"/>
      <c r="Q25" s="7"/>
    </row>
    <row r="26" spans="1:26" x14ac:dyDescent="0.25">
      <c r="B26" s="1"/>
      <c r="T26"/>
      <c r="Z26" s="1"/>
    </row>
    <row r="27" spans="1:26" x14ac:dyDescent="0.25">
      <c r="A27" s="81" t="s">
        <v>33</v>
      </c>
      <c r="T27"/>
      <c r="X27"/>
      <c r="Y27"/>
    </row>
    <row r="28" spans="1:26" x14ac:dyDescent="0.25">
      <c r="A28" s="82" t="s">
        <v>34</v>
      </c>
      <c r="B28" s="82"/>
      <c r="C28" s="82"/>
      <c r="D28" s="82"/>
      <c r="T28"/>
      <c r="X28"/>
      <c r="Y28"/>
    </row>
    <row r="29" spans="1:26" x14ac:dyDescent="0.25">
      <c r="A29" s="82" t="s">
        <v>35</v>
      </c>
      <c r="T29"/>
      <c r="X29"/>
      <c r="Y29"/>
    </row>
    <row r="30" spans="1:26" x14ac:dyDescent="0.25">
      <c r="A30" s="83" t="s">
        <v>36</v>
      </c>
      <c r="T30"/>
      <c r="X30"/>
      <c r="Y30"/>
    </row>
    <row r="31" spans="1:26" x14ac:dyDescent="0.25">
      <c r="A31" s="81"/>
      <c r="B31" s="1"/>
      <c r="T31"/>
      <c r="U31" s="72"/>
      <c r="Z31" s="1"/>
    </row>
    <row r="32" spans="1:26" x14ac:dyDescent="0.25">
      <c r="B32" s="1"/>
      <c r="T32"/>
      <c r="Z32" s="1"/>
    </row>
    <row r="33" spans="2:26" x14ac:dyDescent="0.25">
      <c r="B33" s="1"/>
      <c r="T33"/>
      <c r="Z33" s="1"/>
    </row>
    <row r="34" spans="2:26" x14ac:dyDescent="0.25">
      <c r="B34" s="1"/>
      <c r="T34"/>
      <c r="Z34" s="1"/>
    </row>
    <row r="35" spans="2:26" x14ac:dyDescent="0.25">
      <c r="B35" s="1"/>
      <c r="T35"/>
      <c r="Z35" s="1"/>
    </row>
    <row r="36" spans="2:26" x14ac:dyDescent="0.25">
      <c r="B36" s="1"/>
      <c r="T36"/>
      <c r="Z36" s="1"/>
    </row>
    <row r="37" spans="2:26" x14ac:dyDescent="0.25">
      <c r="B37" s="1"/>
      <c r="T37"/>
      <c r="Z37" s="1"/>
    </row>
    <row r="38" spans="2:26" x14ac:dyDescent="0.25">
      <c r="B38" s="1"/>
      <c r="T38"/>
      <c r="Z38" s="1"/>
    </row>
  </sheetData>
  <mergeCells count="4">
    <mergeCell ref="C3:D3"/>
    <mergeCell ref="F3:G3"/>
    <mergeCell ref="I3:J3"/>
    <mergeCell ref="L3:M3"/>
  </mergeCells>
  <pageMargins left="0.7" right="0.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opLeftCell="G1" zoomScale="90" zoomScaleNormal="90" workbookViewId="0">
      <selection activeCell="P4" sqref="P4"/>
    </sheetView>
  </sheetViews>
  <sheetFormatPr defaultRowHeight="15" x14ac:dyDescent="0.25"/>
  <cols>
    <col min="2" max="2" width="3.85546875" customWidth="1"/>
    <col min="3" max="3" width="9.140625" style="1"/>
    <col min="4" max="4" width="14.7109375" style="1" customWidth="1"/>
    <col min="5" max="5" width="9.140625" style="1"/>
    <col min="6" max="6" width="14.7109375" style="1" customWidth="1"/>
    <col min="7" max="7" width="9.140625" style="1"/>
    <col min="8" max="8" width="14.7109375" style="1" customWidth="1"/>
    <col min="9" max="9" width="9.140625" style="1"/>
    <col min="10" max="10" width="14.7109375" style="1" customWidth="1"/>
    <col min="11" max="12" width="9.140625" style="30"/>
    <col min="13" max="13" width="9.140625" style="73"/>
    <col min="14" max="14" width="14.7109375" style="88" customWidth="1"/>
    <col min="15" max="15" width="9.140625" style="30"/>
    <col min="16" max="22" width="14.7109375" style="51" customWidth="1"/>
  </cols>
  <sheetData>
    <row r="1" spans="1:22" x14ac:dyDescent="0.25">
      <c r="A1" t="s">
        <v>25</v>
      </c>
      <c r="K1" s="88"/>
      <c r="L1" s="88"/>
      <c r="M1" s="88"/>
      <c r="O1" s="88"/>
    </row>
    <row r="3" spans="1:22" ht="28.5" customHeight="1" thickBot="1" x14ac:dyDescent="0.3">
      <c r="C3" s="143"/>
      <c r="D3" s="143"/>
      <c r="E3" s="143"/>
      <c r="F3" s="143"/>
      <c r="G3" s="143"/>
      <c r="H3" s="143"/>
      <c r="I3" s="143"/>
      <c r="J3" s="143"/>
    </row>
    <row r="4" spans="1:22" ht="28.5" customHeight="1" thickBot="1" x14ac:dyDescent="0.3">
      <c r="A4" s="2"/>
      <c r="B4" s="2"/>
      <c r="C4" s="156">
        <v>2014</v>
      </c>
      <c r="D4" s="157"/>
      <c r="E4" s="156">
        <v>2015</v>
      </c>
      <c r="F4" s="157"/>
      <c r="G4" s="141">
        <v>2016</v>
      </c>
      <c r="H4" s="142"/>
      <c r="I4" s="141">
        <v>2017</v>
      </c>
      <c r="J4" s="142"/>
      <c r="K4" s="14"/>
      <c r="L4" s="21" t="s">
        <v>11</v>
      </c>
      <c r="M4" s="92" t="s">
        <v>52</v>
      </c>
      <c r="N4" s="89" t="s">
        <v>56</v>
      </c>
      <c r="O4" s="14"/>
      <c r="P4" s="90" t="s">
        <v>69</v>
      </c>
      <c r="Q4" s="109" t="s">
        <v>19</v>
      </c>
      <c r="R4" s="109" t="s">
        <v>13</v>
      </c>
      <c r="S4" s="110" t="s">
        <v>58</v>
      </c>
      <c r="T4" s="111" t="s">
        <v>72</v>
      </c>
      <c r="U4" s="112" t="s">
        <v>57</v>
      </c>
      <c r="V4" s="96" t="s">
        <v>74</v>
      </c>
    </row>
    <row r="5" spans="1:22" x14ac:dyDescent="0.25">
      <c r="A5" t="s">
        <v>0</v>
      </c>
      <c r="C5" s="44">
        <v>67</v>
      </c>
      <c r="D5" s="20">
        <v>3.6539351851851853E-4</v>
      </c>
      <c r="E5" s="105">
        <v>91</v>
      </c>
      <c r="F5" s="20">
        <v>3.5706018518518514E-4</v>
      </c>
      <c r="G5" s="44">
        <v>89</v>
      </c>
      <c r="H5" s="20">
        <v>3.5520833333333341E-4</v>
      </c>
      <c r="I5" s="44">
        <v>79</v>
      </c>
      <c r="J5" s="20">
        <v>3.5324074074074077E-4</v>
      </c>
      <c r="K5" s="53"/>
      <c r="L5" s="46">
        <f>AVERAGE(C5,E5,G5,I5)</f>
        <v>81.5</v>
      </c>
      <c r="M5" s="113">
        <v>64</v>
      </c>
      <c r="N5" s="114">
        <f>AVERAGE(D5,F5,H5,J5)</f>
        <v>3.5772569444444448E-4</v>
      </c>
      <c r="O5" s="53"/>
      <c r="P5" s="93">
        <v>3.586805555555555E-4</v>
      </c>
      <c r="Q5" s="99">
        <v>3.9108796296296304E-4</v>
      </c>
      <c r="R5" s="99">
        <v>3.6099537037037041E-4</v>
      </c>
      <c r="S5" s="99">
        <f>R5</f>
        <v>3.6099537037037041E-4</v>
      </c>
      <c r="T5" s="99">
        <v>3.459490740740741E-4</v>
      </c>
      <c r="U5" s="80">
        <f>'13-14 Girls'!V5</f>
        <v>3.563657407407407E-4</v>
      </c>
      <c r="V5" s="100">
        <v>3.563657407407407E-4</v>
      </c>
    </row>
    <row r="6" spans="1:22" x14ac:dyDescent="0.25">
      <c r="A6" t="s">
        <v>1</v>
      </c>
      <c r="C6" s="44">
        <v>77</v>
      </c>
      <c r="D6" s="20">
        <v>7.8611111111111113E-4</v>
      </c>
      <c r="E6" s="105">
        <v>95</v>
      </c>
      <c r="F6" s="20">
        <v>7.8541666666666658E-4</v>
      </c>
      <c r="G6" s="44">
        <v>92</v>
      </c>
      <c r="H6" s="20">
        <v>7.765046296296297E-4</v>
      </c>
      <c r="I6" s="44">
        <v>89</v>
      </c>
      <c r="J6" s="20">
        <v>7.6712962962962965E-4</v>
      </c>
      <c r="K6" s="53"/>
      <c r="L6" s="44">
        <f t="shared" ref="L6:L22" si="0">AVERAGE(C6,E6,G6,I6)</f>
        <v>88.25</v>
      </c>
      <c r="M6" s="66">
        <v>64</v>
      </c>
      <c r="N6" s="114">
        <f t="shared" ref="N6:N8" si="1">AVERAGE(D6,F6,H6,J6)</f>
        <v>7.7879050925925924E-4</v>
      </c>
      <c r="O6" s="53"/>
      <c r="P6" s="158">
        <v>7.811342592592593E-4</v>
      </c>
      <c r="Q6" s="55">
        <v>8.5173611111111116E-4</v>
      </c>
      <c r="R6" s="55">
        <v>7.8692129629629631E-4</v>
      </c>
      <c r="S6" s="55">
        <f t="shared" ref="S6:S10" si="2">R6</f>
        <v>7.8692129629629631E-4</v>
      </c>
      <c r="T6" s="55">
        <v>7.5335648148148148E-4</v>
      </c>
      <c r="U6" s="35">
        <f>'13-14 Girls'!V6</f>
        <v>7.765046296296297E-4</v>
      </c>
      <c r="V6" s="100">
        <v>7.765046296296297E-4</v>
      </c>
    </row>
    <row r="7" spans="1:22" x14ac:dyDescent="0.25">
      <c r="A7" t="s">
        <v>2</v>
      </c>
      <c r="C7" s="44">
        <v>61</v>
      </c>
      <c r="D7" s="20">
        <v>1.6968750000000002E-3</v>
      </c>
      <c r="E7" s="105">
        <v>77</v>
      </c>
      <c r="F7" s="20">
        <v>1.6438657407407409E-3</v>
      </c>
      <c r="G7" s="44">
        <v>69</v>
      </c>
      <c r="H7" s="20">
        <v>1.6614583333333334E-3</v>
      </c>
      <c r="I7" s="44">
        <v>59</v>
      </c>
      <c r="J7" s="20"/>
      <c r="K7" s="53"/>
      <c r="L7" s="44">
        <f t="shared" si="0"/>
        <v>66.5</v>
      </c>
      <c r="M7" s="66">
        <v>48</v>
      </c>
      <c r="N7" s="114">
        <f t="shared" si="1"/>
        <v>1.6673996913580248E-3</v>
      </c>
      <c r="O7" s="53"/>
      <c r="P7" s="158">
        <v>1.6758101851851853E-3</v>
      </c>
      <c r="Q7" s="55">
        <v>1.8366898148148147E-3</v>
      </c>
      <c r="R7" s="55">
        <v>1.6954861111111112E-3</v>
      </c>
      <c r="S7" s="55">
        <f t="shared" si="2"/>
        <v>1.6954861111111112E-3</v>
      </c>
      <c r="T7" s="55">
        <v>1.6248842592592593E-3</v>
      </c>
      <c r="U7" s="35">
        <f>'13-14 Girls'!V7</f>
        <v>1.7047453703703704E-3</v>
      </c>
      <c r="V7" s="100">
        <v>1.6677083333333333E-3</v>
      </c>
    </row>
    <row r="8" spans="1:22" x14ac:dyDescent="0.25">
      <c r="A8" t="s">
        <v>28</v>
      </c>
      <c r="C8" s="44">
        <v>35</v>
      </c>
      <c r="D8" s="20"/>
      <c r="E8" s="105">
        <v>56</v>
      </c>
      <c r="F8" s="20">
        <v>3.6153935185185182E-3</v>
      </c>
      <c r="G8" s="44">
        <v>53</v>
      </c>
      <c r="H8" s="20">
        <v>3.4974537037037036E-3</v>
      </c>
      <c r="I8" s="44">
        <v>45</v>
      </c>
      <c r="J8" s="20">
        <v>3.5787037037037037E-3</v>
      </c>
      <c r="K8" s="53"/>
      <c r="L8" s="44">
        <f t="shared" si="0"/>
        <v>47.25</v>
      </c>
      <c r="M8" s="66">
        <v>40</v>
      </c>
      <c r="N8" s="114">
        <f t="shared" si="1"/>
        <v>3.5638503086419752E-3</v>
      </c>
      <c r="O8" s="53"/>
      <c r="P8" s="158">
        <v>3.5565972222222227E-3</v>
      </c>
      <c r="Q8" s="55">
        <v>3.8528935185185189E-3</v>
      </c>
      <c r="R8" s="55">
        <v>3.5565972222222227E-3</v>
      </c>
      <c r="S8" s="55">
        <f t="shared" si="2"/>
        <v>3.5565972222222227E-3</v>
      </c>
      <c r="T8" s="55">
        <v>3.4084490740740737E-3</v>
      </c>
      <c r="U8" s="35">
        <f>'13-14 Girls'!V8</f>
        <v>3.6445601851851851E-3</v>
      </c>
      <c r="V8" s="100">
        <v>3.5565972222222227E-3</v>
      </c>
    </row>
    <row r="9" spans="1:22" x14ac:dyDescent="0.25">
      <c r="A9" t="s">
        <v>29</v>
      </c>
      <c r="C9" s="44">
        <v>62</v>
      </c>
      <c r="D9" s="20"/>
      <c r="E9" s="105">
        <v>26</v>
      </c>
      <c r="F9" s="20"/>
      <c r="G9" s="44">
        <v>31</v>
      </c>
      <c r="H9" s="20"/>
      <c r="I9" s="44">
        <v>28</v>
      </c>
      <c r="J9" s="20"/>
      <c r="K9" s="53"/>
      <c r="L9" s="44">
        <f t="shared" si="0"/>
        <v>36.75</v>
      </c>
      <c r="M9" s="66">
        <v>32</v>
      </c>
      <c r="N9" s="114"/>
      <c r="O9" s="53"/>
      <c r="P9" s="158">
        <v>7.3540509259259262E-3</v>
      </c>
      <c r="Q9" s="55">
        <v>7.9674768518518523E-3</v>
      </c>
      <c r="R9" s="55">
        <v>7.3540509259259262E-3</v>
      </c>
      <c r="S9" s="55">
        <f t="shared" si="2"/>
        <v>7.3540509259259262E-3</v>
      </c>
      <c r="T9" s="55">
        <v>7.0484953703703708E-3</v>
      </c>
      <c r="U9" s="35">
        <f>'13-14 Girls'!V9</f>
        <v>7.4998842592592591E-3</v>
      </c>
      <c r="V9" s="100">
        <v>7.3540509259259262E-3</v>
      </c>
    </row>
    <row r="10" spans="1:22" x14ac:dyDescent="0.25">
      <c r="A10" t="s">
        <v>30</v>
      </c>
      <c r="C10" s="44">
        <v>18</v>
      </c>
      <c r="D10" s="20"/>
      <c r="E10" s="105">
        <v>13</v>
      </c>
      <c r="F10" s="20"/>
      <c r="G10" s="44">
        <v>12</v>
      </c>
      <c r="H10" s="20"/>
      <c r="I10" s="44">
        <v>16</v>
      </c>
      <c r="J10" s="20"/>
      <c r="K10" s="53"/>
      <c r="L10" s="44">
        <f t="shared" si="0"/>
        <v>14.75</v>
      </c>
      <c r="M10" s="66">
        <v>32</v>
      </c>
      <c r="N10" s="114"/>
      <c r="O10" s="53"/>
      <c r="P10" s="158">
        <v>1.4126041666666667E-2</v>
      </c>
      <c r="Q10" s="55">
        <v>1.5303125000000001E-2</v>
      </c>
      <c r="R10" s="55">
        <v>1.4126041666666667E-2</v>
      </c>
      <c r="S10" s="55">
        <f t="shared" si="2"/>
        <v>1.4126041666666667E-2</v>
      </c>
      <c r="T10" s="55">
        <v>1.3536921296296295E-2</v>
      </c>
      <c r="U10" s="35">
        <f>'13-14 Girls'!V10</f>
        <v>1.4349421296296296E-2</v>
      </c>
      <c r="V10" s="100">
        <v>1.4126041666666667E-2</v>
      </c>
    </row>
    <row r="11" spans="1:22" x14ac:dyDescent="0.25">
      <c r="C11" s="44"/>
      <c r="D11" s="20"/>
      <c r="E11" s="105"/>
      <c r="F11" s="20"/>
      <c r="G11" s="44"/>
      <c r="H11" s="20"/>
      <c r="I11" s="44"/>
      <c r="J11" s="20"/>
      <c r="K11" s="53"/>
      <c r="L11" s="44"/>
      <c r="M11" s="66"/>
      <c r="N11" s="114"/>
      <c r="O11" s="53"/>
      <c r="P11" s="158"/>
      <c r="Q11" s="55"/>
      <c r="R11" s="55"/>
      <c r="S11" s="55"/>
      <c r="T11" s="55"/>
      <c r="U11" s="35"/>
      <c r="V11" s="100"/>
    </row>
    <row r="12" spans="1:22" x14ac:dyDescent="0.25">
      <c r="A12" t="s">
        <v>4</v>
      </c>
      <c r="C12" s="44">
        <v>46</v>
      </c>
      <c r="D12" s="20"/>
      <c r="E12" s="105">
        <v>54</v>
      </c>
      <c r="F12" s="20">
        <v>8.7835648148148137E-4</v>
      </c>
      <c r="G12" s="44">
        <v>52</v>
      </c>
      <c r="H12" s="20">
        <v>8.9155092592592595E-4</v>
      </c>
      <c r="I12" s="44">
        <v>47</v>
      </c>
      <c r="J12" s="20"/>
      <c r="K12" s="53"/>
      <c r="L12" s="44">
        <f t="shared" si="0"/>
        <v>49.75</v>
      </c>
      <c r="M12" s="66">
        <v>48</v>
      </c>
      <c r="N12" s="114">
        <f t="shared" ref="N12:N13" si="3">AVERAGE(D12,F12,H12,J12)</f>
        <v>8.8495370370370366E-4</v>
      </c>
      <c r="O12" s="53"/>
      <c r="P12" s="158">
        <v>8.7951388888888888E-4</v>
      </c>
      <c r="Q12" s="55">
        <v>9.4895833333333334E-4</v>
      </c>
      <c r="R12" s="55">
        <v>8.7604166666666679E-4</v>
      </c>
      <c r="S12" s="55">
        <f>R12</f>
        <v>8.7604166666666679E-4</v>
      </c>
      <c r="T12" s="55">
        <v>8.3900462962962965E-4</v>
      </c>
      <c r="U12" s="35">
        <f>'13-14 Girls'!V12</f>
        <v>8.991898148148148E-4</v>
      </c>
      <c r="V12" s="100">
        <v>8.7951388888888888E-4</v>
      </c>
    </row>
    <row r="13" spans="1:22" x14ac:dyDescent="0.25">
      <c r="A13" t="s">
        <v>15</v>
      </c>
      <c r="C13" s="44">
        <v>45</v>
      </c>
      <c r="D13" s="20"/>
      <c r="E13" s="105">
        <v>62</v>
      </c>
      <c r="F13" s="20">
        <v>1.924189814814815E-3</v>
      </c>
      <c r="G13" s="44">
        <v>57</v>
      </c>
      <c r="H13" s="20">
        <v>1.9384259259259259E-3</v>
      </c>
      <c r="I13" s="44">
        <v>39</v>
      </c>
      <c r="J13" s="20"/>
      <c r="K13" s="53"/>
      <c r="L13" s="44">
        <f t="shared" si="0"/>
        <v>50.75</v>
      </c>
      <c r="M13" s="66">
        <v>48</v>
      </c>
      <c r="N13" s="114">
        <f t="shared" si="3"/>
        <v>1.9313078703703706E-3</v>
      </c>
      <c r="O13" s="53"/>
      <c r="P13" s="158">
        <v>1.9547453703703706E-3</v>
      </c>
      <c r="Q13" s="55">
        <v>2.0322916666666666E-3</v>
      </c>
      <c r="R13" s="55">
        <v>1.8760416666666667E-3</v>
      </c>
      <c r="S13" s="55">
        <f>AVERAGE(Q13,R13)</f>
        <v>1.9541666666666666E-3</v>
      </c>
      <c r="T13" s="55">
        <v>1.797337962962963E-3</v>
      </c>
      <c r="U13" s="35">
        <f>'13-14 Girls'!V13</f>
        <v>1.953587962962963E-3</v>
      </c>
      <c r="V13" s="100">
        <v>1.9315972222222219E-3</v>
      </c>
    </row>
    <row r="14" spans="1:22" x14ac:dyDescent="0.25">
      <c r="C14" s="44"/>
      <c r="D14" s="20"/>
      <c r="E14" s="105"/>
      <c r="F14" s="20"/>
      <c r="G14" s="44"/>
      <c r="H14" s="20"/>
      <c r="I14" s="44"/>
      <c r="J14" s="20"/>
      <c r="K14" s="53"/>
      <c r="L14" s="44"/>
      <c r="M14" s="66"/>
      <c r="N14" s="114"/>
      <c r="O14" s="53"/>
      <c r="P14" s="158"/>
      <c r="Q14" s="55"/>
      <c r="R14" s="55"/>
      <c r="S14" s="55"/>
      <c r="T14" s="55"/>
      <c r="U14" s="35"/>
      <c r="V14" s="100"/>
    </row>
    <row r="15" spans="1:22" x14ac:dyDescent="0.25">
      <c r="A15" t="s">
        <v>6</v>
      </c>
      <c r="C15" s="44">
        <v>19</v>
      </c>
      <c r="D15" s="20"/>
      <c r="E15" s="105">
        <v>37</v>
      </c>
      <c r="F15" s="20"/>
      <c r="G15" s="44">
        <v>44</v>
      </c>
      <c r="H15" s="20"/>
      <c r="I15" s="44">
        <v>45</v>
      </c>
      <c r="J15" s="20"/>
      <c r="K15" s="53"/>
      <c r="L15" s="44">
        <f t="shared" si="0"/>
        <v>36.25</v>
      </c>
      <c r="M15" s="66">
        <v>48</v>
      </c>
      <c r="N15" s="114"/>
      <c r="O15" s="53"/>
      <c r="P15" s="158">
        <v>9.8831018518518517E-4</v>
      </c>
      <c r="Q15" s="55">
        <v>1.0704861111111112E-3</v>
      </c>
      <c r="R15" s="55">
        <v>9.8831018518518517E-4</v>
      </c>
      <c r="S15" s="55">
        <f>R15</f>
        <v>9.8831018518518517E-4</v>
      </c>
      <c r="T15" s="55">
        <v>9.4664351851851854E-4</v>
      </c>
      <c r="U15" s="35">
        <f>'13-14 Girls'!V15</f>
        <v>1.0542824074074074E-3</v>
      </c>
      <c r="V15" s="100">
        <v>9.8831018518518517E-4</v>
      </c>
    </row>
    <row r="16" spans="1:22" x14ac:dyDescent="0.25">
      <c r="A16" t="s">
        <v>16</v>
      </c>
      <c r="C16" s="44">
        <v>24</v>
      </c>
      <c r="D16" s="20"/>
      <c r="E16" s="105">
        <v>40</v>
      </c>
      <c r="F16" s="20"/>
      <c r="G16" s="44">
        <v>35</v>
      </c>
      <c r="H16" s="20"/>
      <c r="I16" s="44">
        <v>45</v>
      </c>
      <c r="J16" s="20"/>
      <c r="K16" s="53"/>
      <c r="L16" s="44">
        <f t="shared" si="0"/>
        <v>36</v>
      </c>
      <c r="M16" s="66">
        <v>48</v>
      </c>
      <c r="N16" s="114"/>
      <c r="O16" s="53"/>
      <c r="P16" s="158">
        <v>2.2348379629629632E-3</v>
      </c>
      <c r="Q16" s="55">
        <v>2.3239583333333333E-3</v>
      </c>
      <c r="R16" s="55">
        <v>2.1457175925925927E-3</v>
      </c>
      <c r="S16" s="55">
        <f>AVERAGE(Q16,R16)</f>
        <v>2.2348379629629628E-3</v>
      </c>
      <c r="T16" s="55">
        <v>2.0565972222222222E-3</v>
      </c>
      <c r="U16" s="35">
        <f>'13-14 Girls'!V16</f>
        <v>2.291550925925926E-3</v>
      </c>
      <c r="V16" s="100">
        <v>2.2348379629629632E-3</v>
      </c>
    </row>
    <row r="17" spans="1:22" x14ac:dyDescent="0.25">
      <c r="C17" s="44"/>
      <c r="D17" s="20"/>
      <c r="E17" s="105"/>
      <c r="F17" s="20"/>
      <c r="G17" s="44"/>
      <c r="H17" s="20"/>
      <c r="I17" s="44"/>
      <c r="J17" s="20"/>
      <c r="K17" s="53"/>
      <c r="L17" s="44"/>
      <c r="M17" s="66"/>
      <c r="N17" s="114"/>
      <c r="O17" s="53"/>
      <c r="P17" s="158"/>
      <c r="Q17" s="55"/>
      <c r="R17" s="55"/>
      <c r="S17" s="55"/>
      <c r="T17" s="55"/>
      <c r="U17" s="35"/>
      <c r="V17" s="100"/>
    </row>
    <row r="18" spans="1:22" x14ac:dyDescent="0.25">
      <c r="A18" t="s">
        <v>8</v>
      </c>
      <c r="C18" s="44">
        <v>32</v>
      </c>
      <c r="D18" s="20"/>
      <c r="E18" s="105">
        <v>43</v>
      </c>
      <c r="F18" s="20"/>
      <c r="G18" s="44">
        <v>52</v>
      </c>
      <c r="H18" s="20">
        <v>9.1203703703703716E-4</v>
      </c>
      <c r="I18" s="44">
        <v>35</v>
      </c>
      <c r="J18" s="20"/>
      <c r="K18" s="53"/>
      <c r="L18" s="44">
        <f t="shared" si="0"/>
        <v>40.5</v>
      </c>
      <c r="M18" s="66">
        <v>48</v>
      </c>
      <c r="N18" s="114"/>
      <c r="O18" s="53"/>
      <c r="P18" s="158">
        <v>8.4942129629629636E-4</v>
      </c>
      <c r="Q18" s="55">
        <v>9.2002314814814811E-4</v>
      </c>
      <c r="R18" s="55">
        <v>8.4942129629629636E-4</v>
      </c>
      <c r="S18" s="55">
        <f>R18</f>
        <v>8.4942129629629636E-4</v>
      </c>
      <c r="T18" s="55">
        <v>8.1354166666666673E-4</v>
      </c>
      <c r="U18" s="35">
        <f>'13-14 Girls'!V18</f>
        <v>9.0844907407407411E-4</v>
      </c>
      <c r="V18" s="100">
        <v>8.4942129629629636E-4</v>
      </c>
    </row>
    <row r="19" spans="1:22" x14ac:dyDescent="0.25">
      <c r="A19" t="s">
        <v>17</v>
      </c>
      <c r="C19" s="44">
        <v>10</v>
      </c>
      <c r="D19" s="20"/>
      <c r="E19" s="105">
        <v>16</v>
      </c>
      <c r="F19" s="20"/>
      <c r="G19" s="44">
        <v>16</v>
      </c>
      <c r="H19" s="20"/>
      <c r="I19" s="44">
        <v>13</v>
      </c>
      <c r="J19" s="20"/>
      <c r="K19" s="53"/>
      <c r="L19" s="44">
        <f t="shared" si="0"/>
        <v>13.75</v>
      </c>
      <c r="M19" s="66">
        <v>48</v>
      </c>
      <c r="N19" s="114"/>
      <c r="O19" s="53"/>
      <c r="P19" s="158">
        <v>1.9454861111111112E-3</v>
      </c>
      <c r="Q19" s="55">
        <v>2.0230324074074074E-3</v>
      </c>
      <c r="R19" s="55">
        <v>1.8679398148148151E-3</v>
      </c>
      <c r="S19" s="55">
        <f>AVERAGE(Q19,R19)</f>
        <v>1.9454861111111114E-3</v>
      </c>
      <c r="T19" s="55">
        <v>1.7892361111111112E-3</v>
      </c>
      <c r="U19" s="35">
        <f>'13-14 Girls'!V19</f>
        <v>2.0774305555555559E-3</v>
      </c>
      <c r="V19" s="100">
        <v>1.9454861111111112E-3</v>
      </c>
    </row>
    <row r="20" spans="1:22" x14ac:dyDescent="0.25">
      <c r="C20" s="44"/>
      <c r="D20" s="20"/>
      <c r="E20" s="105"/>
      <c r="F20" s="20"/>
      <c r="G20" s="44"/>
      <c r="H20" s="20"/>
      <c r="I20" s="44"/>
      <c r="J20" s="20"/>
      <c r="K20" s="53"/>
      <c r="L20" s="44"/>
      <c r="M20" s="66"/>
      <c r="N20" s="114"/>
      <c r="O20" s="53"/>
      <c r="P20" s="158"/>
      <c r="Q20" s="55"/>
      <c r="R20" s="55"/>
      <c r="S20" s="55"/>
      <c r="T20" s="55"/>
      <c r="U20" s="35"/>
      <c r="V20" s="100"/>
    </row>
    <row r="21" spans="1:22" x14ac:dyDescent="0.25">
      <c r="A21" t="s">
        <v>9</v>
      </c>
      <c r="C21" s="44">
        <v>35</v>
      </c>
      <c r="D21" s="20"/>
      <c r="E21" s="105">
        <v>44</v>
      </c>
      <c r="F21" s="20"/>
      <c r="G21" s="44">
        <v>62</v>
      </c>
      <c r="H21" s="20"/>
      <c r="I21" s="44">
        <v>55</v>
      </c>
      <c r="J21" s="20">
        <v>1.9072916666666667E-3</v>
      </c>
      <c r="K21" s="53"/>
      <c r="L21" s="44">
        <f t="shared" si="0"/>
        <v>49</v>
      </c>
      <c r="M21" s="66">
        <v>48</v>
      </c>
      <c r="N21" s="114">
        <f t="shared" ref="N21" si="4">AVERAGE(D21,F21,H21,J21)</f>
        <v>1.9072916666666667E-3</v>
      </c>
      <c r="O21" s="53"/>
      <c r="P21" s="158">
        <v>1.9200231481481481E-3</v>
      </c>
      <c r="Q21" s="55">
        <v>2.0797453703703703E-3</v>
      </c>
      <c r="R21" s="55">
        <v>1.9200231481481481E-3</v>
      </c>
      <c r="S21" s="55">
        <f>R21</f>
        <v>1.9200231481481481E-3</v>
      </c>
      <c r="T21" s="55">
        <v>1.8401620370370371E-3</v>
      </c>
      <c r="U21" s="35">
        <f>'13-14 Girls'!V21</f>
        <v>1.976736111111111E-3</v>
      </c>
      <c r="V21" s="100">
        <v>1.9072916666666667E-3</v>
      </c>
    </row>
    <row r="22" spans="1:22" x14ac:dyDescent="0.25">
      <c r="A22" t="s">
        <v>18</v>
      </c>
      <c r="C22" s="44">
        <v>23</v>
      </c>
      <c r="D22" s="20"/>
      <c r="E22" s="105">
        <v>36</v>
      </c>
      <c r="F22" s="20"/>
      <c r="G22" s="44">
        <v>42</v>
      </c>
      <c r="H22" s="20"/>
      <c r="I22" s="44">
        <v>34</v>
      </c>
      <c r="J22" s="20"/>
      <c r="K22" s="53"/>
      <c r="L22" s="44">
        <f t="shared" si="0"/>
        <v>33.75</v>
      </c>
      <c r="M22" s="66">
        <v>40</v>
      </c>
      <c r="N22" s="114"/>
      <c r="O22" s="53"/>
      <c r="P22" s="158">
        <v>4.0473379629629627E-3</v>
      </c>
      <c r="Q22" s="55">
        <v>4.384143518518519E-3</v>
      </c>
      <c r="R22" s="55">
        <v>4.0473379629629627E-3</v>
      </c>
      <c r="S22" s="55">
        <f>R22</f>
        <v>4.0473379629629627E-3</v>
      </c>
      <c r="T22" s="55">
        <v>3.8783564814814813E-3</v>
      </c>
      <c r="U22" s="35">
        <f>'13-14 Girls'!V22</f>
        <v>4.3297453703703701E-3</v>
      </c>
      <c r="V22" s="100">
        <v>4.0473379629629627E-3</v>
      </c>
    </row>
    <row r="23" spans="1:22" ht="15.75" thickBot="1" x14ac:dyDescent="0.3">
      <c r="C23" s="47"/>
      <c r="D23" s="67"/>
      <c r="E23" s="106"/>
      <c r="F23" s="107"/>
      <c r="G23" s="47"/>
      <c r="H23" s="67"/>
      <c r="I23" s="47"/>
      <c r="J23" s="67"/>
      <c r="K23" s="53"/>
      <c r="L23" s="47"/>
      <c r="M23" s="67"/>
      <c r="N23" s="54"/>
      <c r="O23" s="53"/>
      <c r="P23" s="159"/>
      <c r="Q23" s="56"/>
      <c r="R23" s="56"/>
      <c r="S23" s="56"/>
      <c r="T23" s="56"/>
      <c r="U23" s="52"/>
      <c r="V23" s="115"/>
    </row>
    <row r="24" spans="1:22" x14ac:dyDescent="0.25">
      <c r="C24" s="62">
        <f>SUM(C5:C23)</f>
        <v>554</v>
      </c>
      <c r="D24" s="62"/>
      <c r="E24" s="62">
        <f>SUM(E5:E23)</f>
        <v>690</v>
      </c>
      <c r="F24" s="62"/>
      <c r="G24" s="62">
        <f>SUM(G5:G23)</f>
        <v>706</v>
      </c>
      <c r="H24" s="62"/>
      <c r="I24" s="62">
        <f>SUM(I5:I23)</f>
        <v>629</v>
      </c>
      <c r="J24" s="62"/>
    </row>
    <row r="27" spans="1:22" x14ac:dyDescent="0.25">
      <c r="A27" s="81" t="s">
        <v>37</v>
      </c>
    </row>
    <row r="28" spans="1:22" x14ac:dyDescent="0.25">
      <c r="A28" s="81" t="s">
        <v>53</v>
      </c>
    </row>
    <row r="29" spans="1:22" x14ac:dyDescent="0.25">
      <c r="A29" s="82" t="s">
        <v>54</v>
      </c>
    </row>
    <row r="30" spans="1:22" x14ac:dyDescent="0.25">
      <c r="A30" s="82" t="s">
        <v>39</v>
      </c>
    </row>
    <row r="31" spans="1:22" x14ac:dyDescent="0.25">
      <c r="A31" s="82" t="s">
        <v>38</v>
      </c>
    </row>
    <row r="32" spans="1:22" x14ac:dyDescent="0.25">
      <c r="A32" s="81" t="s">
        <v>55</v>
      </c>
    </row>
    <row r="33" spans="1:1" x14ac:dyDescent="0.25">
      <c r="A33" s="82" t="s">
        <v>42</v>
      </c>
    </row>
    <row r="34" spans="1:1" x14ac:dyDescent="0.25">
      <c r="A34" s="82" t="s">
        <v>43</v>
      </c>
    </row>
    <row r="35" spans="1:1" x14ac:dyDescent="0.25">
      <c r="A35" s="82" t="s">
        <v>40</v>
      </c>
    </row>
    <row r="36" spans="1:1" x14ac:dyDescent="0.25">
      <c r="A36" s="81" t="s">
        <v>41</v>
      </c>
    </row>
    <row r="37" spans="1:1" x14ac:dyDescent="0.25">
      <c r="A37" s="82" t="s">
        <v>42</v>
      </c>
    </row>
    <row r="38" spans="1:1" x14ac:dyDescent="0.25">
      <c r="A38" s="82" t="s">
        <v>43</v>
      </c>
    </row>
    <row r="39" spans="1:1" x14ac:dyDescent="0.25">
      <c r="A39" s="82" t="s">
        <v>44</v>
      </c>
    </row>
    <row r="40" spans="1:1" x14ac:dyDescent="0.25">
      <c r="A40" s="81" t="s">
        <v>45</v>
      </c>
    </row>
    <row r="41" spans="1:1" x14ac:dyDescent="0.25">
      <c r="A41" s="82" t="s">
        <v>46</v>
      </c>
    </row>
    <row r="42" spans="1:1" x14ac:dyDescent="0.25">
      <c r="A42" s="82" t="s">
        <v>47</v>
      </c>
    </row>
    <row r="43" spans="1:1" x14ac:dyDescent="0.25">
      <c r="A43" s="82" t="s">
        <v>40</v>
      </c>
    </row>
    <row r="44" spans="1:1" x14ac:dyDescent="0.25">
      <c r="A44" s="81" t="s">
        <v>48</v>
      </c>
    </row>
    <row r="45" spans="1:1" x14ac:dyDescent="0.25">
      <c r="A45" s="82" t="s">
        <v>49</v>
      </c>
    </row>
    <row r="46" spans="1:1" x14ac:dyDescent="0.25">
      <c r="A46" s="82" t="s">
        <v>50</v>
      </c>
    </row>
    <row r="47" spans="1:1" x14ac:dyDescent="0.25">
      <c r="A47" s="82" t="s">
        <v>40</v>
      </c>
    </row>
  </sheetData>
  <mergeCells count="5">
    <mergeCell ref="C4:D4"/>
    <mergeCell ref="E4:F4"/>
    <mergeCell ref="C3:J3"/>
    <mergeCell ref="I4:J4"/>
    <mergeCell ref="G4:H4"/>
  </mergeCells>
  <pageMargins left="0.7" right="0.7" top="0.75" bottom="0.75" header="0.3" footer="0.3"/>
  <pageSetup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opLeftCell="A3" zoomScale="90" zoomScaleNormal="90" workbookViewId="0">
      <selection activeCell="O4" sqref="O4"/>
    </sheetView>
  </sheetViews>
  <sheetFormatPr defaultRowHeight="15" x14ac:dyDescent="0.25"/>
  <cols>
    <col min="2" max="2" width="5" style="1" customWidth="1"/>
    <col min="3" max="3" width="5.5703125" style="1" customWidth="1"/>
    <col min="4" max="4" width="15" style="1" customWidth="1"/>
    <col min="5" max="5" width="5.5703125" style="1" customWidth="1"/>
    <col min="6" max="6" width="15" style="1" customWidth="1"/>
    <col min="7" max="7" width="5.5703125" style="1" customWidth="1"/>
    <col min="8" max="8" width="15" style="1" customWidth="1"/>
    <col min="9" max="9" width="5.5703125" style="1" customWidth="1"/>
    <col min="10" max="10" width="15" style="1" customWidth="1"/>
    <col min="11" max="11" width="3" style="1" customWidth="1"/>
    <col min="12" max="12" width="9.5703125" style="1" customWidth="1"/>
    <col min="13" max="13" width="15" style="1" customWidth="1"/>
    <col min="14" max="14" width="2.85546875" customWidth="1"/>
    <col min="15" max="18" width="15" customWidth="1"/>
    <col min="19" max="19" width="6.28515625" customWidth="1"/>
  </cols>
  <sheetData>
    <row r="1" spans="1:19" x14ac:dyDescent="0.25">
      <c r="A1" t="s">
        <v>31</v>
      </c>
    </row>
    <row r="2" spans="1:19" ht="15.75" thickBot="1" x14ac:dyDescent="0.3"/>
    <row r="3" spans="1:19" ht="15.75" thickBot="1" x14ac:dyDescent="0.3">
      <c r="C3" s="137">
        <v>2014</v>
      </c>
      <c r="D3" s="138"/>
      <c r="E3" s="137">
        <v>2015</v>
      </c>
      <c r="F3" s="138"/>
      <c r="G3" s="139">
        <v>2016</v>
      </c>
      <c r="H3" s="140"/>
      <c r="I3" s="139">
        <v>2017</v>
      </c>
      <c r="J3" s="140"/>
      <c r="K3" s="63"/>
    </row>
    <row r="4" spans="1:19" ht="31.5" customHeight="1" thickBot="1" x14ac:dyDescent="0.3">
      <c r="A4" s="2"/>
      <c r="B4" s="3"/>
      <c r="C4" s="130" t="s">
        <v>10</v>
      </c>
      <c r="D4" s="131" t="s">
        <v>12</v>
      </c>
      <c r="E4" s="130" t="s">
        <v>10</v>
      </c>
      <c r="F4" s="131" t="s">
        <v>12</v>
      </c>
      <c r="G4" s="130" t="s">
        <v>10</v>
      </c>
      <c r="H4" s="131" t="s">
        <v>12</v>
      </c>
      <c r="I4" s="21" t="s">
        <v>10</v>
      </c>
      <c r="J4" s="22" t="s">
        <v>12</v>
      </c>
      <c r="K4" s="14"/>
      <c r="L4" s="21" t="s">
        <v>11</v>
      </c>
      <c r="M4" s="48" t="s">
        <v>14</v>
      </c>
      <c r="N4" s="2"/>
      <c r="O4" s="98" t="s">
        <v>69</v>
      </c>
      <c r="P4" s="91" t="s">
        <v>70</v>
      </c>
      <c r="Q4" s="92" t="s">
        <v>72</v>
      </c>
      <c r="R4" s="96" t="s">
        <v>73</v>
      </c>
      <c r="S4" s="2"/>
    </row>
    <row r="5" spans="1:19" x14ac:dyDescent="0.25">
      <c r="A5" t="s">
        <v>0</v>
      </c>
      <c r="C5" s="19">
        <v>38</v>
      </c>
      <c r="D5" s="20">
        <v>4.3981481481481481E-4</v>
      </c>
      <c r="E5" s="19">
        <v>42</v>
      </c>
      <c r="F5" s="20">
        <v>4.4594907407407409E-4</v>
      </c>
      <c r="G5" s="19">
        <v>62</v>
      </c>
      <c r="H5" s="20">
        <v>4.357638888888888E-4</v>
      </c>
      <c r="I5" s="19">
        <v>40</v>
      </c>
      <c r="J5" s="20">
        <v>4.3599537037037039E-4</v>
      </c>
      <c r="K5" s="15"/>
      <c r="L5" s="70">
        <f t="shared" ref="L5:M7" si="0">AVERAGE(C5,E5,G5,I5)</f>
        <v>45.5</v>
      </c>
      <c r="M5" s="34">
        <f t="shared" si="0"/>
        <v>4.3938078703703701E-4</v>
      </c>
      <c r="N5" s="7"/>
      <c r="O5" s="93">
        <v>4.4664351851851858E-4</v>
      </c>
      <c r="P5" s="60">
        <v>4.5706018518518518E-4</v>
      </c>
      <c r="Q5" s="32">
        <v>3.9456018518518524E-4</v>
      </c>
      <c r="R5" s="93">
        <v>4.3969907407407407E-4</v>
      </c>
    </row>
    <row r="6" spans="1:19" x14ac:dyDescent="0.25">
      <c r="A6" t="s">
        <v>1</v>
      </c>
      <c r="C6" s="4">
        <v>37</v>
      </c>
      <c r="D6" s="10">
        <v>1.0243055555555556E-3</v>
      </c>
      <c r="E6" s="4">
        <v>43</v>
      </c>
      <c r="F6" s="10">
        <v>1.0019675925925927E-3</v>
      </c>
      <c r="G6" s="4">
        <v>59</v>
      </c>
      <c r="H6" s="10">
        <v>9.5717592592592599E-4</v>
      </c>
      <c r="I6" s="4">
        <v>36</v>
      </c>
      <c r="J6" s="10">
        <v>9.7499999999999985E-4</v>
      </c>
      <c r="K6" s="15"/>
      <c r="L6" s="70">
        <f t="shared" si="0"/>
        <v>43.75</v>
      </c>
      <c r="M6" s="18">
        <f t="shared" si="0"/>
        <v>9.8961226851851858E-4</v>
      </c>
      <c r="N6" s="7"/>
      <c r="O6" s="94">
        <v>9.9525462962962957E-4</v>
      </c>
      <c r="P6" s="45">
        <v>1.0450231481481482E-3</v>
      </c>
      <c r="Q6" s="10">
        <v>8.8530092592592577E-4</v>
      </c>
      <c r="R6" s="94">
        <v>9.9062499999999997E-4</v>
      </c>
    </row>
    <row r="7" spans="1:19" x14ac:dyDescent="0.25">
      <c r="A7" t="s">
        <v>2</v>
      </c>
      <c r="C7" s="4">
        <v>26</v>
      </c>
      <c r="D7" s="10"/>
      <c r="E7" s="4">
        <v>39</v>
      </c>
      <c r="F7" s="12">
        <v>2.1699074074074073E-3</v>
      </c>
      <c r="G7" s="4">
        <v>44</v>
      </c>
      <c r="H7" s="12">
        <v>2.0640046296296296E-3</v>
      </c>
      <c r="I7" s="4">
        <v>29</v>
      </c>
      <c r="J7" s="12"/>
      <c r="K7" s="31"/>
      <c r="L7" s="70">
        <f t="shared" si="0"/>
        <v>34.5</v>
      </c>
      <c r="M7" s="18">
        <f t="shared" si="0"/>
        <v>2.1169560185185184E-3</v>
      </c>
      <c r="N7" s="7"/>
      <c r="O7" s="94">
        <v>2.1179398148148151E-3</v>
      </c>
      <c r="P7" s="45">
        <v>2.2232638888888888E-3</v>
      </c>
      <c r="Q7" s="10">
        <v>1.8945601851851851E-3</v>
      </c>
      <c r="R7" s="94">
        <v>2.1179398148148151E-3</v>
      </c>
    </row>
    <row r="8" spans="1:19" x14ac:dyDescent="0.25">
      <c r="A8" t="s">
        <v>28</v>
      </c>
      <c r="C8" s="4">
        <v>15</v>
      </c>
      <c r="D8" s="10"/>
      <c r="E8" s="4">
        <v>23</v>
      </c>
      <c r="F8" s="10"/>
      <c r="G8" s="4">
        <v>34</v>
      </c>
      <c r="H8" s="10">
        <v>4.52962962962963E-3</v>
      </c>
      <c r="I8" s="4">
        <v>22</v>
      </c>
      <c r="J8" s="10"/>
      <c r="K8" s="15"/>
      <c r="L8" s="84">
        <f>AVERAGE(C8,E8,G8,I8)</f>
        <v>23.5</v>
      </c>
      <c r="M8" s="18"/>
      <c r="N8" s="7"/>
      <c r="O8" s="94">
        <v>4.6827546296296296E-3</v>
      </c>
      <c r="P8" s="45">
        <v>4.6827546296296296E-3</v>
      </c>
      <c r="Q8" s="10">
        <v>3.9883101851851859E-3</v>
      </c>
      <c r="R8" s="94">
        <v>4.6827546296296296E-3</v>
      </c>
    </row>
    <row r="9" spans="1:19" x14ac:dyDescent="0.25">
      <c r="C9" s="4"/>
      <c r="D9" s="10"/>
      <c r="E9" s="4"/>
      <c r="F9" s="10"/>
      <c r="G9" s="4"/>
      <c r="H9" s="10"/>
      <c r="I9" s="4"/>
      <c r="J9" s="10"/>
      <c r="K9" s="15"/>
      <c r="L9" s="70"/>
      <c r="M9" s="42"/>
      <c r="N9" s="7"/>
      <c r="O9" s="94"/>
      <c r="P9" s="45"/>
      <c r="Q9" s="10"/>
      <c r="R9" s="94"/>
    </row>
    <row r="10" spans="1:19" x14ac:dyDescent="0.25">
      <c r="A10" t="s">
        <v>3</v>
      </c>
      <c r="C10" s="4">
        <v>45</v>
      </c>
      <c r="D10" s="10">
        <v>5.4421296296296303E-4</v>
      </c>
      <c r="E10" s="4">
        <v>56</v>
      </c>
      <c r="F10" s="10">
        <v>5.3738425925925926E-4</v>
      </c>
      <c r="G10" s="4">
        <v>67</v>
      </c>
      <c r="H10" s="10">
        <v>5.2152777777777777E-4</v>
      </c>
      <c r="I10" s="4">
        <v>31</v>
      </c>
      <c r="J10" s="10"/>
      <c r="K10" s="15"/>
      <c r="L10" s="70">
        <f>AVERAGE(C10,E10,G10,I10)</f>
        <v>49.75</v>
      </c>
      <c r="M10" s="18">
        <f>AVERAGE(D10,F10,H10,J10)</f>
        <v>5.3437500000000002E-4</v>
      </c>
      <c r="N10" s="7"/>
      <c r="O10" s="94">
        <v>5.357638888888889E-4</v>
      </c>
      <c r="P10" s="45">
        <v>5.6932870370370373E-4</v>
      </c>
      <c r="Q10" s="10">
        <v>4.7442129629629635E-4</v>
      </c>
      <c r="R10" s="94">
        <v>5.346064814814815E-4</v>
      </c>
    </row>
    <row r="11" spans="1:19" x14ac:dyDescent="0.25">
      <c r="A11" t="s">
        <v>4</v>
      </c>
      <c r="C11" s="4">
        <v>35</v>
      </c>
      <c r="D11" s="10">
        <v>1.2012731481481481E-3</v>
      </c>
      <c r="E11" s="4">
        <v>36</v>
      </c>
      <c r="F11" s="10">
        <v>1.2025462962962964E-3</v>
      </c>
      <c r="G11" s="4">
        <v>49</v>
      </c>
      <c r="H11" s="10">
        <v>1.1459490740740742E-3</v>
      </c>
      <c r="I11" s="4">
        <v>32</v>
      </c>
      <c r="J11" s="10" t="s">
        <v>20</v>
      </c>
      <c r="K11" s="15"/>
      <c r="L11" s="70">
        <f>AVERAGE(C11,E11,G11,I11)</f>
        <v>38</v>
      </c>
      <c r="M11" s="18">
        <f>AVERAGE(D11,F11,H11,J11)</f>
        <v>1.1832561728395063E-3</v>
      </c>
      <c r="N11" s="7"/>
      <c r="O11" s="94">
        <v>1.1815972222222221E-3</v>
      </c>
      <c r="P11" s="45">
        <v>1.1989583333333333E-3</v>
      </c>
      <c r="Q11" s="10">
        <v>1.0114583333333334E-3</v>
      </c>
      <c r="R11" s="94">
        <v>1.1815972222222221E-3</v>
      </c>
    </row>
    <row r="12" spans="1:19" x14ac:dyDescent="0.25">
      <c r="C12" s="4"/>
      <c r="D12" s="10"/>
      <c r="E12" s="4"/>
      <c r="F12" s="10"/>
      <c r="G12" s="4"/>
      <c r="H12" s="10"/>
      <c r="I12" s="4"/>
      <c r="J12" s="10"/>
      <c r="K12" s="15"/>
      <c r="L12" s="70"/>
      <c r="M12" s="18"/>
      <c r="N12" s="7"/>
      <c r="O12" s="94"/>
      <c r="P12" s="45"/>
      <c r="Q12" s="10"/>
      <c r="R12" s="94"/>
    </row>
    <row r="13" spans="1:19" x14ac:dyDescent="0.25">
      <c r="A13" t="s">
        <v>5</v>
      </c>
      <c r="C13" s="4">
        <v>27</v>
      </c>
      <c r="D13" s="10"/>
      <c r="E13" s="4">
        <v>31</v>
      </c>
      <c r="F13" s="10"/>
      <c r="G13" s="4">
        <v>33</v>
      </c>
      <c r="H13" s="10">
        <v>6.5196759259259255E-4</v>
      </c>
      <c r="I13" s="4">
        <v>25</v>
      </c>
      <c r="J13" s="10"/>
      <c r="K13" s="15"/>
      <c r="L13" s="70">
        <f>AVERAGE(C13,E13,G13,I13)</f>
        <v>29</v>
      </c>
      <c r="M13" s="18"/>
      <c r="N13" s="7"/>
      <c r="O13" s="94">
        <v>6.1678240740740736E-4</v>
      </c>
      <c r="P13" s="45">
        <v>6.1678240740740736E-4</v>
      </c>
      <c r="Q13" s="10">
        <v>5.1956018518518519E-4</v>
      </c>
      <c r="R13" s="94">
        <v>6.1678240740740736E-4</v>
      </c>
    </row>
    <row r="14" spans="1:19" x14ac:dyDescent="0.25">
      <c r="A14" t="s">
        <v>6</v>
      </c>
      <c r="C14" s="4">
        <v>24</v>
      </c>
      <c r="D14" s="10"/>
      <c r="E14" s="4">
        <v>22</v>
      </c>
      <c r="F14" s="10"/>
      <c r="G14" s="4">
        <v>25</v>
      </c>
      <c r="H14" s="10"/>
      <c r="I14" s="4">
        <v>30</v>
      </c>
      <c r="J14" s="10"/>
      <c r="K14" s="15"/>
      <c r="L14" s="84">
        <f>AVERAGE(C14,E14,G14,I14)</f>
        <v>25.25</v>
      </c>
      <c r="M14" s="18"/>
      <c r="N14" s="7"/>
      <c r="O14" s="94">
        <v>1.3621527777777779E-3</v>
      </c>
      <c r="P14" s="45">
        <v>1.3621527777777779E-3</v>
      </c>
      <c r="Q14" s="10">
        <v>1.1526620370370369E-3</v>
      </c>
      <c r="R14" s="94">
        <v>1.3621527777777779E-3</v>
      </c>
    </row>
    <row r="15" spans="1:19" x14ac:dyDescent="0.25">
      <c r="C15" s="4"/>
      <c r="D15" s="10"/>
      <c r="E15" s="4"/>
      <c r="F15" s="10"/>
      <c r="G15" s="4"/>
      <c r="H15" s="10"/>
      <c r="I15" s="4"/>
      <c r="J15" s="10"/>
      <c r="K15" s="15"/>
      <c r="L15" s="70"/>
      <c r="M15" s="18"/>
      <c r="N15" s="7"/>
      <c r="O15" s="94"/>
      <c r="P15" s="45"/>
      <c r="Q15" s="10"/>
      <c r="R15" s="94"/>
    </row>
    <row r="16" spans="1:19" x14ac:dyDescent="0.25">
      <c r="A16" t="s">
        <v>7</v>
      </c>
      <c r="C16" s="4">
        <v>26</v>
      </c>
      <c r="D16" s="10"/>
      <c r="E16" s="4">
        <v>32</v>
      </c>
      <c r="F16" s="10" t="s">
        <v>20</v>
      </c>
      <c r="G16" s="4">
        <v>38</v>
      </c>
      <c r="H16" s="10">
        <v>5.5277777777777779E-4</v>
      </c>
      <c r="I16" s="4">
        <v>27</v>
      </c>
      <c r="J16" s="10"/>
      <c r="K16" s="15"/>
      <c r="L16" s="70">
        <f>AVERAGE(C16,E16,G16,I16)</f>
        <v>30.75</v>
      </c>
      <c r="M16" s="18"/>
      <c r="N16" s="7"/>
      <c r="O16" s="94">
        <v>5.322916666666667E-4</v>
      </c>
      <c r="P16" s="45">
        <v>5.322916666666667E-4</v>
      </c>
      <c r="Q16" s="10">
        <v>4.4201388888888887E-4</v>
      </c>
      <c r="R16" s="94">
        <v>5.322916666666667E-4</v>
      </c>
    </row>
    <row r="17" spans="1:18" x14ac:dyDescent="0.25">
      <c r="A17" t="s">
        <v>8</v>
      </c>
      <c r="C17" s="4">
        <v>18</v>
      </c>
      <c r="D17" s="10"/>
      <c r="E17" s="4">
        <v>16</v>
      </c>
      <c r="F17" s="10"/>
      <c r="G17" s="4">
        <v>25</v>
      </c>
      <c r="H17" s="10"/>
      <c r="I17" s="4">
        <v>25</v>
      </c>
      <c r="J17" s="10"/>
      <c r="K17" s="15"/>
      <c r="L17" s="84">
        <f>AVERAGE(C17,E17,G17,I17)</f>
        <v>21</v>
      </c>
      <c r="M17" s="18"/>
      <c r="N17" s="7"/>
      <c r="O17" s="94">
        <v>1.289236111111111E-3</v>
      </c>
      <c r="P17" s="45">
        <v>1.289236111111111E-3</v>
      </c>
      <c r="Q17" s="10">
        <v>1.0357638888888888E-3</v>
      </c>
      <c r="R17" s="94">
        <v>1.289236111111111E-3</v>
      </c>
    </row>
    <row r="18" spans="1:18" x14ac:dyDescent="0.25">
      <c r="C18" s="4"/>
      <c r="D18" s="10"/>
      <c r="E18" s="4"/>
      <c r="F18" s="10"/>
      <c r="G18" s="4"/>
      <c r="H18" s="10"/>
      <c r="I18" s="4"/>
      <c r="J18" s="10"/>
      <c r="K18" s="15"/>
      <c r="L18" s="70"/>
      <c r="M18" s="18"/>
      <c r="N18" s="7"/>
      <c r="O18" s="94"/>
      <c r="P18" s="45"/>
      <c r="Q18" s="10"/>
      <c r="R18" s="94"/>
    </row>
    <row r="19" spans="1:18" x14ac:dyDescent="0.25">
      <c r="A19" t="s">
        <v>9</v>
      </c>
      <c r="C19" s="4">
        <v>23</v>
      </c>
      <c r="D19" s="10"/>
      <c r="E19" s="4">
        <v>29</v>
      </c>
      <c r="F19" s="10"/>
      <c r="G19" s="4">
        <v>44</v>
      </c>
      <c r="H19" s="10">
        <v>2.4591435185185185E-3</v>
      </c>
      <c r="I19" s="4">
        <v>31</v>
      </c>
      <c r="J19" s="10"/>
      <c r="K19" s="15"/>
      <c r="L19" s="70">
        <f>AVERAGE(C19,E19,G19,I19)</f>
        <v>31.75</v>
      </c>
      <c r="M19" s="18"/>
      <c r="N19" s="7"/>
      <c r="O19" s="94">
        <v>2.5554398148148146E-3</v>
      </c>
      <c r="P19" s="45">
        <v>2.5554398148148146E-3</v>
      </c>
      <c r="Q19" s="10">
        <v>2.163078703703704E-3</v>
      </c>
      <c r="R19" s="94">
        <v>2.5554398148148146E-3</v>
      </c>
    </row>
    <row r="20" spans="1:18" ht="15.75" thickBot="1" x14ac:dyDescent="0.3">
      <c r="C20" s="8"/>
      <c r="D20" s="11"/>
      <c r="E20" s="8"/>
      <c r="F20" s="11"/>
      <c r="G20" s="8"/>
      <c r="H20" s="11"/>
      <c r="I20" s="8"/>
      <c r="J20" s="11"/>
      <c r="K20" s="15"/>
      <c r="L20" s="71"/>
      <c r="M20" s="43"/>
      <c r="N20" s="7"/>
      <c r="O20" s="95"/>
      <c r="P20" s="57"/>
      <c r="Q20" s="11"/>
      <c r="R20" s="95"/>
    </row>
    <row r="21" spans="1:18" x14ac:dyDescent="0.25">
      <c r="C21" s="1">
        <f>SUM(C5:C20)</f>
        <v>314</v>
      </c>
      <c r="E21" s="1">
        <f>SUM(E5:E20)</f>
        <v>369</v>
      </c>
      <c r="G21" s="1">
        <f>SUM(G5:G20)</f>
        <v>480</v>
      </c>
      <c r="I21" s="1">
        <f>SUM(I5:I20)</f>
        <v>328</v>
      </c>
    </row>
    <row r="23" spans="1:18" x14ac:dyDescent="0.25">
      <c r="A23" s="81" t="s">
        <v>33</v>
      </c>
      <c r="B23"/>
    </row>
    <row r="24" spans="1:18" x14ac:dyDescent="0.25">
      <c r="A24" s="82" t="s">
        <v>34</v>
      </c>
      <c r="B24"/>
    </row>
    <row r="25" spans="1:18" x14ac:dyDescent="0.25">
      <c r="A25" s="82" t="s">
        <v>35</v>
      </c>
      <c r="B25"/>
    </row>
    <row r="26" spans="1:18" x14ac:dyDescent="0.25">
      <c r="A26" s="83" t="s">
        <v>36</v>
      </c>
      <c r="B26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zoomScale="90" zoomScaleNormal="90" workbookViewId="0">
      <selection activeCell="O3" sqref="O3"/>
    </sheetView>
  </sheetViews>
  <sheetFormatPr defaultRowHeight="15" x14ac:dyDescent="0.25"/>
  <cols>
    <col min="2" max="2" width="6" style="1" customWidth="1"/>
    <col min="3" max="3" width="5.5703125" style="1" customWidth="1"/>
    <col min="4" max="4" width="14.7109375" style="1" customWidth="1"/>
    <col min="5" max="5" width="5.5703125" style="1" customWidth="1"/>
    <col min="6" max="6" width="14.7109375" style="1" customWidth="1"/>
    <col min="7" max="7" width="5.5703125" style="1" customWidth="1"/>
    <col min="8" max="8" width="14.7109375" style="1" customWidth="1"/>
    <col min="9" max="9" width="5.5703125" style="1" customWidth="1"/>
    <col min="10" max="10" width="14.7109375" style="1" customWidth="1"/>
    <col min="11" max="11" width="4.28515625" style="1" customWidth="1"/>
    <col min="12" max="12" width="7.42578125" style="1" customWidth="1"/>
    <col min="13" max="13" width="14.7109375" style="1" customWidth="1"/>
    <col min="14" max="14" width="2.85546875" customWidth="1"/>
    <col min="15" max="19" width="14.7109375" customWidth="1"/>
  </cols>
  <sheetData>
    <row r="1" spans="1:20" ht="15.75" thickBot="1" x14ac:dyDescent="0.3">
      <c r="A1" t="s">
        <v>23</v>
      </c>
    </row>
    <row r="2" spans="1:20" ht="15.75" thickBot="1" x14ac:dyDescent="0.3">
      <c r="C2" s="137">
        <v>2014</v>
      </c>
      <c r="D2" s="138"/>
      <c r="E2" s="137">
        <v>2015</v>
      </c>
      <c r="F2" s="138"/>
      <c r="G2" s="139">
        <v>2016</v>
      </c>
      <c r="H2" s="140"/>
      <c r="I2" s="139">
        <v>2017</v>
      </c>
      <c r="J2" s="140"/>
      <c r="K2" s="63"/>
    </row>
    <row r="3" spans="1:20" ht="27.75" customHeight="1" thickBot="1" x14ac:dyDescent="0.3">
      <c r="A3" s="2"/>
      <c r="B3" s="3"/>
      <c r="C3" s="130" t="s">
        <v>10</v>
      </c>
      <c r="D3" s="131" t="s">
        <v>12</v>
      </c>
      <c r="E3" s="130" t="s">
        <v>10</v>
      </c>
      <c r="F3" s="131" t="s">
        <v>12</v>
      </c>
      <c r="G3" s="130" t="s">
        <v>10</v>
      </c>
      <c r="H3" s="131" t="s">
        <v>12</v>
      </c>
      <c r="I3" s="21" t="s">
        <v>10</v>
      </c>
      <c r="J3" s="22" t="s">
        <v>12</v>
      </c>
      <c r="K3" s="14"/>
      <c r="L3" s="41" t="s">
        <v>11</v>
      </c>
      <c r="M3" s="48" t="s">
        <v>14</v>
      </c>
      <c r="N3" s="2"/>
      <c r="O3" s="98" t="s">
        <v>69</v>
      </c>
      <c r="P3" s="103" t="s">
        <v>70</v>
      </c>
      <c r="Q3" s="103" t="s">
        <v>72</v>
      </c>
      <c r="R3" s="104" t="s">
        <v>51</v>
      </c>
      <c r="S3" s="96" t="s">
        <v>73</v>
      </c>
      <c r="T3" s="2"/>
    </row>
    <row r="4" spans="1:20" x14ac:dyDescent="0.25">
      <c r="A4" t="s">
        <v>0</v>
      </c>
      <c r="C4" s="19">
        <v>35</v>
      </c>
      <c r="D4" s="20">
        <v>4.0682870370370368E-4</v>
      </c>
      <c r="E4" s="27">
        <v>40</v>
      </c>
      <c r="F4" s="20">
        <v>3.9340277777777773E-4</v>
      </c>
      <c r="G4" s="27">
        <v>51</v>
      </c>
      <c r="H4" s="20">
        <v>3.810185185185186E-4</v>
      </c>
      <c r="I4" s="27">
        <v>38</v>
      </c>
      <c r="J4" s="20">
        <v>3.8738425925925925E-4</v>
      </c>
      <c r="K4" s="15"/>
      <c r="L4" s="68">
        <f>AVERAGE(C4,E4,G4,I4)</f>
        <v>41</v>
      </c>
      <c r="M4" s="32">
        <f>AVERAGE(D4,F4,H4,J4)</f>
        <v>3.921585648148148E-4</v>
      </c>
      <c r="N4" s="7"/>
      <c r="O4" s="93">
        <v>3.9571759259259253E-4</v>
      </c>
      <c r="P4" s="60">
        <v>4.0150462962962964E-4</v>
      </c>
      <c r="Q4" s="60">
        <v>3.5983796296296301E-4</v>
      </c>
      <c r="R4" s="32"/>
      <c r="S4" s="100">
        <v>3.9224537037037033E-4</v>
      </c>
    </row>
    <row r="5" spans="1:20" x14ac:dyDescent="0.25">
      <c r="A5" t="s">
        <v>1</v>
      </c>
      <c r="C5" s="4">
        <v>28</v>
      </c>
      <c r="D5" s="10"/>
      <c r="E5" s="28">
        <v>32</v>
      </c>
      <c r="F5" s="12" t="s">
        <v>20</v>
      </c>
      <c r="G5" s="28">
        <v>49</v>
      </c>
      <c r="H5" s="12">
        <v>8.2870370370370379E-4</v>
      </c>
      <c r="I5" s="28">
        <v>20</v>
      </c>
      <c r="J5" s="12"/>
      <c r="K5" s="31"/>
      <c r="L5" s="44">
        <f>AVERAGE(C5,E5,G5,I5)</f>
        <v>32.25</v>
      </c>
      <c r="M5" s="10">
        <f>AVERAGE(D5,F5,H5,J5)</f>
        <v>8.2870370370370379E-4</v>
      </c>
      <c r="N5" s="7"/>
      <c r="O5" s="147">
        <v>8.2974537037037045E-4</v>
      </c>
      <c r="P5" s="45">
        <v>8.7604166666666679E-4</v>
      </c>
      <c r="Q5" s="45">
        <v>7.811342592592593E-4</v>
      </c>
      <c r="R5" s="10"/>
      <c r="S5" s="101">
        <v>8.2974537037037045E-4</v>
      </c>
    </row>
    <row r="6" spans="1:20" x14ac:dyDescent="0.25">
      <c r="A6" t="s">
        <v>2</v>
      </c>
      <c r="C6" s="4">
        <v>23</v>
      </c>
      <c r="D6" s="10"/>
      <c r="E6" s="28">
        <v>26</v>
      </c>
      <c r="F6" s="12"/>
      <c r="G6" s="28">
        <v>45</v>
      </c>
      <c r="H6" s="12">
        <v>1.8034722222222222E-3</v>
      </c>
      <c r="I6" s="28">
        <v>36</v>
      </c>
      <c r="J6" s="12">
        <v>1.8875000000000001E-3</v>
      </c>
      <c r="K6" s="31"/>
      <c r="L6" s="44">
        <f>AVERAGE(C6,E6,G6,I6)</f>
        <v>32.5</v>
      </c>
      <c r="M6" s="10">
        <f>AVERAGE(D6,F6,H6,J6)</f>
        <v>1.8454861111111111E-3</v>
      </c>
      <c r="N6" s="7"/>
      <c r="O6" s="147">
        <v>1.9072916666666667E-3</v>
      </c>
      <c r="P6" s="45">
        <v>1.9119212962962961E-3</v>
      </c>
      <c r="Q6" s="45">
        <v>1.7012731481481482E-3</v>
      </c>
      <c r="R6" s="10"/>
      <c r="S6" s="101">
        <v>1.8459490740740743E-3</v>
      </c>
    </row>
    <row r="7" spans="1:20" x14ac:dyDescent="0.25">
      <c r="A7" t="s">
        <v>28</v>
      </c>
      <c r="C7" s="4">
        <v>19</v>
      </c>
      <c r="D7" s="10"/>
      <c r="E7" s="28">
        <v>17</v>
      </c>
      <c r="F7" s="10"/>
      <c r="G7" s="28">
        <v>31</v>
      </c>
      <c r="H7" s="10"/>
      <c r="I7" s="28">
        <v>34</v>
      </c>
      <c r="J7" s="10">
        <v>4.0540509259259254E-3</v>
      </c>
      <c r="K7" s="15"/>
      <c r="L7" s="85">
        <f>AVERAGE(C7,E7,G7,I7)</f>
        <v>25.25</v>
      </c>
      <c r="M7" s="10"/>
      <c r="N7" s="7"/>
      <c r="O7" s="147">
        <v>4.0253472222222227E-3</v>
      </c>
      <c r="P7" s="45">
        <v>4.0357638888888882E-3</v>
      </c>
      <c r="Q7" s="45">
        <v>3.5704861111111111E-3</v>
      </c>
      <c r="R7" s="10"/>
      <c r="S7" s="101">
        <v>4.0253472222222227E-3</v>
      </c>
    </row>
    <row r="8" spans="1:20" x14ac:dyDescent="0.25">
      <c r="A8" t="s">
        <v>29</v>
      </c>
      <c r="C8" s="4">
        <v>13</v>
      </c>
      <c r="D8" s="10"/>
      <c r="E8" s="28">
        <v>13</v>
      </c>
      <c r="F8" s="10"/>
      <c r="G8" s="28">
        <v>12</v>
      </c>
      <c r="H8" s="10"/>
      <c r="I8" s="28">
        <v>22</v>
      </c>
      <c r="J8" s="10"/>
      <c r="K8" s="15"/>
      <c r="L8" s="85">
        <f>AVERAGE(C8,E8,G8,I8)</f>
        <v>15</v>
      </c>
      <c r="M8" s="10"/>
      <c r="N8" s="7"/>
      <c r="O8" s="147">
        <v>8.5091435185185183E-3</v>
      </c>
      <c r="P8" s="45">
        <v>8.5091435185185183E-3</v>
      </c>
      <c r="Q8" s="45">
        <v>7.5716435185185192E-3</v>
      </c>
      <c r="R8" s="10"/>
      <c r="S8" s="101">
        <v>8.5091435185185183E-3</v>
      </c>
    </row>
    <row r="9" spans="1:20" x14ac:dyDescent="0.25">
      <c r="A9" t="s">
        <v>30</v>
      </c>
      <c r="C9" s="4">
        <v>8</v>
      </c>
      <c r="D9" s="10"/>
      <c r="E9" s="28">
        <v>9</v>
      </c>
      <c r="F9" s="10"/>
      <c r="G9" s="28">
        <v>11</v>
      </c>
      <c r="H9" s="10"/>
      <c r="I9" s="28">
        <v>17</v>
      </c>
      <c r="J9" s="10"/>
      <c r="K9" s="15"/>
      <c r="L9" s="85">
        <f>AVERAGE(C9,E9,G9,I9)</f>
        <v>11.25</v>
      </c>
      <c r="M9" s="10"/>
      <c r="N9" s="7"/>
      <c r="O9" s="147">
        <v>1.6267245370370369E-2</v>
      </c>
      <c r="P9" s="45">
        <v>1.6267245370370369E-2</v>
      </c>
      <c r="Q9" s="45">
        <v>1.4490625E-2</v>
      </c>
      <c r="R9" s="10"/>
      <c r="S9" s="101">
        <v>1.6267245370370369E-2</v>
      </c>
    </row>
    <row r="10" spans="1:20" x14ac:dyDescent="0.25">
      <c r="C10" s="4"/>
      <c r="D10" s="10"/>
      <c r="E10" s="28"/>
      <c r="F10" s="10"/>
      <c r="G10" s="28"/>
      <c r="H10" s="10"/>
      <c r="I10" s="28"/>
      <c r="J10" s="10"/>
      <c r="K10" s="15"/>
      <c r="L10" s="85"/>
      <c r="M10" s="5"/>
      <c r="N10" s="7"/>
      <c r="O10" s="147"/>
      <c r="P10" s="45"/>
      <c r="Q10" s="45"/>
      <c r="R10" s="10"/>
      <c r="S10" s="101"/>
    </row>
    <row r="11" spans="1:20" x14ac:dyDescent="0.25">
      <c r="A11" t="s">
        <v>3</v>
      </c>
      <c r="C11" s="4">
        <v>25</v>
      </c>
      <c r="D11" s="10"/>
      <c r="E11" s="28">
        <v>31</v>
      </c>
      <c r="F11" s="10"/>
      <c r="G11" s="28">
        <v>44</v>
      </c>
      <c r="H11" s="10">
        <v>4.5879629629629628E-4</v>
      </c>
      <c r="I11" s="28">
        <v>38</v>
      </c>
      <c r="J11" s="10">
        <v>4.7094907407407399E-4</v>
      </c>
      <c r="K11" s="15"/>
      <c r="L11" s="85">
        <f>AVERAGE(C11,E11,G11,I11)</f>
        <v>34.5</v>
      </c>
      <c r="M11" s="10">
        <f>AVERAGE(D11,F11,H11,J11)</f>
        <v>4.6487268518518514E-4</v>
      </c>
      <c r="N11" s="7"/>
      <c r="O11" s="147">
        <v>4.732638888888889E-4</v>
      </c>
      <c r="P11" s="45">
        <v>4.732638888888889E-4</v>
      </c>
      <c r="Q11" s="45">
        <v>4.2002314814814815E-4</v>
      </c>
      <c r="R11" s="10"/>
      <c r="S11" s="101">
        <v>4.6516203703703699E-4</v>
      </c>
    </row>
    <row r="12" spans="1:20" x14ac:dyDescent="0.25">
      <c r="A12" t="s">
        <v>4</v>
      </c>
      <c r="C12" s="4">
        <v>24</v>
      </c>
      <c r="D12" s="10"/>
      <c r="E12" s="28">
        <v>29</v>
      </c>
      <c r="F12" s="10"/>
      <c r="G12" s="28">
        <v>43</v>
      </c>
      <c r="H12" s="10">
        <v>9.814814814814814E-4</v>
      </c>
      <c r="I12" s="28">
        <v>40</v>
      </c>
      <c r="J12" s="10">
        <v>1.0091435185185186E-3</v>
      </c>
      <c r="K12" s="15"/>
      <c r="L12" s="85">
        <f>AVERAGE(C12,E12,G12,I12)</f>
        <v>34</v>
      </c>
      <c r="M12" s="10">
        <f>AVERAGE(D12,F12,H12,J12)</f>
        <v>9.953125000000001E-4</v>
      </c>
      <c r="N12" s="7"/>
      <c r="O12" s="147">
        <v>1.0311342592592592E-3</v>
      </c>
      <c r="P12" s="45">
        <v>1.0311342592592592E-3</v>
      </c>
      <c r="Q12" s="45">
        <v>9.0844907407407411E-4</v>
      </c>
      <c r="R12" s="10"/>
      <c r="S12" s="101">
        <v>9.9641203703703719E-4</v>
      </c>
    </row>
    <row r="13" spans="1:20" x14ac:dyDescent="0.25">
      <c r="A13" t="s">
        <v>15</v>
      </c>
      <c r="C13" s="4">
        <v>20</v>
      </c>
      <c r="D13" s="10"/>
      <c r="E13" s="28">
        <v>22</v>
      </c>
      <c r="F13" s="10"/>
      <c r="G13" s="28">
        <v>25</v>
      </c>
      <c r="H13" s="10"/>
      <c r="I13" s="28">
        <v>19</v>
      </c>
      <c r="J13" s="10"/>
      <c r="K13" s="15"/>
      <c r="L13" s="85">
        <f>AVERAGE(C13,E13,G13,I13)</f>
        <v>21.5</v>
      </c>
      <c r="M13" s="10"/>
      <c r="N13" s="7"/>
      <c r="O13" s="147">
        <v>2.1584490740740739E-3</v>
      </c>
      <c r="P13" s="45">
        <v>2.1584490740740739E-3</v>
      </c>
      <c r="Q13" s="45">
        <v>1.9281249999999999E-3</v>
      </c>
      <c r="R13" s="10"/>
      <c r="S13" s="101">
        <v>2.1584490740740739E-3</v>
      </c>
    </row>
    <row r="14" spans="1:20" x14ac:dyDescent="0.25">
      <c r="C14" s="4"/>
      <c r="D14" s="10"/>
      <c r="E14" s="28"/>
      <c r="F14" s="10"/>
      <c r="G14" s="28"/>
      <c r="H14" s="10"/>
      <c r="I14" s="28"/>
      <c r="J14" s="10"/>
      <c r="K14" s="15"/>
      <c r="L14" s="85"/>
      <c r="M14" s="10"/>
      <c r="N14" s="7"/>
      <c r="O14" s="147"/>
      <c r="P14" s="45"/>
      <c r="Q14" s="45"/>
      <c r="R14" s="10"/>
      <c r="S14" s="101"/>
    </row>
    <row r="15" spans="1:20" x14ac:dyDescent="0.25">
      <c r="A15" t="s">
        <v>5</v>
      </c>
      <c r="C15" s="4">
        <v>20</v>
      </c>
      <c r="D15" s="10"/>
      <c r="E15" s="28">
        <v>26</v>
      </c>
      <c r="F15" s="10"/>
      <c r="G15" s="28">
        <v>31</v>
      </c>
      <c r="H15" s="10"/>
      <c r="I15" s="28">
        <v>19</v>
      </c>
      <c r="J15" s="10"/>
      <c r="K15" s="15"/>
      <c r="L15" s="85">
        <f>AVERAGE(C15,E15,G15,I15)</f>
        <v>24</v>
      </c>
      <c r="M15" s="10"/>
      <c r="N15" s="7"/>
      <c r="O15" s="147">
        <v>5.253472222222223E-4</v>
      </c>
      <c r="P15" s="45">
        <v>5.253472222222223E-4</v>
      </c>
      <c r="Q15" s="45">
        <v>4.640046296296297E-4</v>
      </c>
      <c r="R15" s="10"/>
      <c r="S15" s="101">
        <v>5.253472222222223E-4</v>
      </c>
    </row>
    <row r="16" spans="1:20" x14ac:dyDescent="0.25">
      <c r="A16" t="s">
        <v>6</v>
      </c>
      <c r="C16" s="4">
        <v>18</v>
      </c>
      <c r="D16" s="10"/>
      <c r="E16" s="28">
        <v>26</v>
      </c>
      <c r="F16" s="10"/>
      <c r="G16" s="28">
        <v>23</v>
      </c>
      <c r="H16" s="10"/>
      <c r="I16" s="28">
        <v>12</v>
      </c>
      <c r="J16" s="10"/>
      <c r="K16" s="15"/>
      <c r="L16" s="85">
        <f>AVERAGE(C16,E16,G16,I16)</f>
        <v>19.75</v>
      </c>
      <c r="M16" s="10"/>
      <c r="N16" s="7"/>
      <c r="O16" s="147">
        <v>1.1399305555555557E-3</v>
      </c>
      <c r="P16" s="45">
        <v>1.1399305555555557E-3</v>
      </c>
      <c r="Q16" s="45">
        <v>1.0137731481481482E-3</v>
      </c>
      <c r="R16" s="10"/>
      <c r="S16" s="101">
        <v>1.1399305555555557E-3</v>
      </c>
    </row>
    <row r="17" spans="1:19" x14ac:dyDescent="0.25">
      <c r="A17" t="s">
        <v>16</v>
      </c>
      <c r="C17" s="4">
        <v>14</v>
      </c>
      <c r="D17" s="10"/>
      <c r="E17" s="28">
        <v>18</v>
      </c>
      <c r="F17" s="10"/>
      <c r="G17" s="28">
        <v>22</v>
      </c>
      <c r="H17" s="10"/>
      <c r="I17" s="28">
        <v>13</v>
      </c>
      <c r="J17" s="10"/>
      <c r="K17" s="15"/>
      <c r="L17" s="85">
        <f>AVERAGE(C17,E17,G17,I17)</f>
        <v>16.75</v>
      </c>
      <c r="M17" s="10"/>
      <c r="N17" s="7"/>
      <c r="O17" s="147">
        <v>2.4153935185185185E-3</v>
      </c>
      <c r="P17" s="45">
        <v>2.4153935185185185E-3</v>
      </c>
      <c r="Q17" s="45">
        <v>2.186226851851852E-3</v>
      </c>
      <c r="R17" s="10"/>
      <c r="S17" s="101">
        <v>2.4153935185185185E-3</v>
      </c>
    </row>
    <row r="18" spans="1:19" x14ac:dyDescent="0.25">
      <c r="C18" s="4"/>
      <c r="D18" s="10"/>
      <c r="E18" s="28"/>
      <c r="F18" s="10"/>
      <c r="G18" s="28"/>
      <c r="H18" s="10"/>
      <c r="I18" s="28"/>
      <c r="J18" s="10"/>
      <c r="K18" s="15"/>
      <c r="L18" s="85"/>
      <c r="M18" s="10"/>
      <c r="N18" s="7"/>
      <c r="O18" s="147"/>
      <c r="P18" s="45"/>
      <c r="Q18" s="45"/>
      <c r="R18" s="10"/>
      <c r="S18" s="101"/>
    </row>
    <row r="19" spans="1:19" x14ac:dyDescent="0.25">
      <c r="A19" t="s">
        <v>7</v>
      </c>
      <c r="C19" s="4">
        <v>25</v>
      </c>
      <c r="D19" s="10"/>
      <c r="E19" s="28">
        <v>33</v>
      </c>
      <c r="F19" s="10">
        <v>4.8749999999999992E-4</v>
      </c>
      <c r="G19" s="28">
        <v>37</v>
      </c>
      <c r="H19" s="10">
        <v>4.364583333333334E-4</v>
      </c>
      <c r="I19" s="28">
        <v>26</v>
      </c>
      <c r="J19" s="10"/>
      <c r="K19" s="15"/>
      <c r="L19" s="85">
        <f>AVERAGE(C19,E19,G19,I19)</f>
        <v>30.25</v>
      </c>
      <c r="M19" s="10"/>
      <c r="N19" s="7"/>
      <c r="O19" s="147">
        <v>4.4780092592592587E-4</v>
      </c>
      <c r="P19" s="45">
        <v>4.4780092592592587E-4</v>
      </c>
      <c r="Q19" s="45">
        <v>3.9456018518518524E-4</v>
      </c>
      <c r="R19" s="10"/>
      <c r="S19" s="101">
        <v>4.4780092592592587E-4</v>
      </c>
    </row>
    <row r="20" spans="1:19" x14ac:dyDescent="0.25">
      <c r="A20" t="s">
        <v>8</v>
      </c>
      <c r="C20" s="4">
        <v>15</v>
      </c>
      <c r="D20" s="10"/>
      <c r="E20" s="28">
        <v>18</v>
      </c>
      <c r="F20" s="10"/>
      <c r="G20" s="28">
        <v>25</v>
      </c>
      <c r="H20" s="10"/>
      <c r="I20" s="28">
        <v>23</v>
      </c>
      <c r="J20" s="10"/>
      <c r="K20" s="15"/>
      <c r="L20" s="85">
        <f>AVERAGE(C20,E20,G20,I20)</f>
        <v>20.25</v>
      </c>
      <c r="M20" s="10"/>
      <c r="N20" s="7"/>
      <c r="O20" s="147">
        <v>9.9872685185185177E-4</v>
      </c>
      <c r="P20" s="45">
        <v>9.9872685185185177E-4</v>
      </c>
      <c r="Q20" s="45">
        <v>8.8414351851851848E-4</v>
      </c>
      <c r="R20" s="10"/>
      <c r="S20" s="101">
        <v>9.9872685185185177E-4</v>
      </c>
    </row>
    <row r="21" spans="1:19" x14ac:dyDescent="0.25">
      <c r="A21" t="s">
        <v>17</v>
      </c>
      <c r="C21" s="4">
        <v>4</v>
      </c>
      <c r="D21" s="10"/>
      <c r="E21" s="28">
        <v>6</v>
      </c>
      <c r="F21" s="10"/>
      <c r="G21" s="28">
        <v>8</v>
      </c>
      <c r="H21" s="10"/>
      <c r="I21" s="28">
        <v>8</v>
      </c>
      <c r="J21" s="10"/>
      <c r="K21" s="15"/>
      <c r="L21" s="85">
        <f>AVERAGE(C21,E21,G21,I21)</f>
        <v>6.5</v>
      </c>
      <c r="M21" s="10"/>
      <c r="N21" s="7"/>
      <c r="O21" s="147">
        <v>2.1723379629629632E-3</v>
      </c>
      <c r="P21" s="45">
        <v>2.1723379629629632E-3</v>
      </c>
      <c r="Q21" s="45">
        <v>1.9258101851851851E-3</v>
      </c>
      <c r="R21" s="10"/>
      <c r="S21" s="101">
        <v>2.1723379629629632E-3</v>
      </c>
    </row>
    <row r="22" spans="1:19" x14ac:dyDescent="0.25">
      <c r="C22" s="4"/>
      <c r="D22" s="10"/>
      <c r="E22" s="28"/>
      <c r="F22" s="10"/>
      <c r="G22" s="28"/>
      <c r="H22" s="10"/>
      <c r="I22" s="28"/>
      <c r="J22" s="10"/>
      <c r="K22" s="15"/>
      <c r="L22" s="85"/>
      <c r="M22" s="10"/>
      <c r="N22" s="7"/>
      <c r="O22" s="147"/>
      <c r="P22" s="45"/>
      <c r="Q22" s="45"/>
      <c r="R22" s="10"/>
      <c r="S22" s="101"/>
    </row>
    <row r="23" spans="1:19" x14ac:dyDescent="0.25">
      <c r="A23" t="s">
        <v>9</v>
      </c>
      <c r="C23" s="4">
        <v>26</v>
      </c>
      <c r="D23" s="10"/>
      <c r="E23" s="28">
        <v>33</v>
      </c>
      <c r="F23" s="10">
        <v>2.244212962962963E-3</v>
      </c>
      <c r="G23" s="28">
        <v>32</v>
      </c>
      <c r="H23" s="10" t="s">
        <v>32</v>
      </c>
      <c r="I23" s="28">
        <v>29</v>
      </c>
      <c r="J23" s="10"/>
      <c r="K23" s="15"/>
      <c r="L23" s="85">
        <f>AVERAGE(C23,E23,G23,I23)</f>
        <v>30</v>
      </c>
      <c r="M23" s="10"/>
      <c r="N23" s="7"/>
      <c r="O23" s="147">
        <v>2.1908564814814816E-3</v>
      </c>
      <c r="P23" s="45">
        <v>2.1908564814814816E-3</v>
      </c>
      <c r="Q23" s="45">
        <v>1.9454861111111112E-3</v>
      </c>
      <c r="R23" s="10"/>
      <c r="S23" s="101">
        <v>2.1908564814814816E-3</v>
      </c>
    </row>
    <row r="24" spans="1:19" x14ac:dyDescent="0.25">
      <c r="A24" t="s">
        <v>18</v>
      </c>
      <c r="C24" s="23">
        <v>10</v>
      </c>
      <c r="D24" s="24"/>
      <c r="E24" s="29">
        <v>9</v>
      </c>
      <c r="F24" s="24"/>
      <c r="G24" s="29">
        <v>12</v>
      </c>
      <c r="H24" s="24"/>
      <c r="I24" s="29">
        <v>10</v>
      </c>
      <c r="J24" s="24"/>
      <c r="K24" s="15"/>
      <c r="L24" s="85">
        <f>AVERAGE(C24,E24,G24,I24)</f>
        <v>10.25</v>
      </c>
      <c r="M24" s="24"/>
      <c r="N24" s="7"/>
      <c r="O24" s="147">
        <v>4.6225694444444448E-3</v>
      </c>
      <c r="P24" s="45">
        <v>4.6225694444444448E-3</v>
      </c>
      <c r="Q24" s="45">
        <v>4.1214120370370371E-3</v>
      </c>
      <c r="R24" s="10"/>
      <c r="S24" s="101">
        <v>4.6225694444444448E-3</v>
      </c>
    </row>
    <row r="25" spans="1:19" ht="15.75" thickBot="1" x14ac:dyDescent="0.3">
      <c r="C25" s="8"/>
      <c r="D25" s="11"/>
      <c r="E25" s="8"/>
      <c r="F25" s="11"/>
      <c r="G25" s="8"/>
      <c r="H25" s="11"/>
      <c r="I25" s="8"/>
      <c r="J25" s="11"/>
      <c r="K25" s="15"/>
      <c r="L25" s="86"/>
      <c r="M25" s="9"/>
      <c r="N25" s="7"/>
      <c r="O25" s="95"/>
      <c r="P25" s="57"/>
      <c r="Q25" s="57"/>
      <c r="R25" s="11"/>
      <c r="S25" s="102"/>
    </row>
    <row r="26" spans="1:19" x14ac:dyDescent="0.25">
      <c r="C26" s="1">
        <f>SUM(C4:C25)</f>
        <v>327</v>
      </c>
      <c r="E26" s="1">
        <f>SUM(E4:E25)</f>
        <v>388</v>
      </c>
      <c r="G26" s="1">
        <f>SUM(G4:G25)</f>
        <v>501</v>
      </c>
      <c r="I26" s="1">
        <f>SUM(I4:I25)</f>
        <v>404</v>
      </c>
    </row>
    <row r="28" spans="1:19" x14ac:dyDescent="0.25">
      <c r="A28" s="81" t="s">
        <v>33</v>
      </c>
      <c r="B28"/>
    </row>
    <row r="29" spans="1:19" x14ac:dyDescent="0.25">
      <c r="A29" s="82" t="s">
        <v>34</v>
      </c>
      <c r="B29"/>
    </row>
    <row r="30" spans="1:19" x14ac:dyDescent="0.25">
      <c r="A30" s="82" t="s">
        <v>35</v>
      </c>
      <c r="B30"/>
    </row>
    <row r="31" spans="1:19" x14ac:dyDescent="0.25">
      <c r="A31" s="83" t="s">
        <v>36</v>
      </c>
      <c r="B31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zoomScale="90" zoomScaleNormal="90" workbookViewId="0">
      <selection activeCell="O3" sqref="O3"/>
    </sheetView>
  </sheetViews>
  <sheetFormatPr defaultRowHeight="15" x14ac:dyDescent="0.25"/>
  <cols>
    <col min="2" max="2" width="3.7109375" style="1" customWidth="1"/>
    <col min="3" max="3" width="5.5703125" style="1" customWidth="1"/>
    <col min="4" max="4" width="11.42578125" style="1" customWidth="1"/>
    <col min="5" max="5" width="5.5703125" style="1" customWidth="1"/>
    <col min="6" max="6" width="10.140625" style="1" customWidth="1"/>
    <col min="7" max="7" width="5.5703125" style="1" customWidth="1"/>
    <col min="8" max="8" width="9.5703125" style="1" customWidth="1"/>
    <col min="9" max="9" width="5.5703125" style="1" customWidth="1"/>
    <col min="10" max="10" width="9.5703125" style="1" customWidth="1"/>
    <col min="11" max="11" width="2.5703125" style="1" customWidth="1"/>
    <col min="12" max="12" width="7.42578125" style="1" customWidth="1"/>
    <col min="13" max="13" width="14" style="1" customWidth="1"/>
    <col min="14" max="14" width="2.85546875" customWidth="1"/>
    <col min="15" max="15" width="9" customWidth="1"/>
    <col min="16" max="17" width="11.5703125" bestFit="1" customWidth="1"/>
    <col min="18" max="18" width="13.5703125" customWidth="1"/>
  </cols>
  <sheetData>
    <row r="1" spans="1:19" ht="15.75" thickBot="1" x14ac:dyDescent="0.3">
      <c r="A1" t="s">
        <v>24</v>
      </c>
    </row>
    <row r="2" spans="1:19" ht="15.75" thickBot="1" x14ac:dyDescent="0.3">
      <c r="C2" s="137">
        <v>2014</v>
      </c>
      <c r="D2" s="138"/>
      <c r="E2" s="137">
        <v>2015</v>
      </c>
      <c r="F2" s="138"/>
      <c r="G2" s="139">
        <v>2016</v>
      </c>
      <c r="H2" s="140"/>
      <c r="I2" s="139">
        <v>2017</v>
      </c>
      <c r="J2" s="140"/>
    </row>
    <row r="3" spans="1:19" ht="32.25" customHeight="1" thickBot="1" x14ac:dyDescent="0.3">
      <c r="A3" s="2"/>
      <c r="B3" s="3"/>
      <c r="C3" s="130" t="s">
        <v>10</v>
      </c>
      <c r="D3" s="131" t="s">
        <v>12</v>
      </c>
      <c r="E3" s="130" t="s">
        <v>10</v>
      </c>
      <c r="F3" s="131" t="s">
        <v>12</v>
      </c>
      <c r="G3" s="130" t="s">
        <v>10</v>
      </c>
      <c r="H3" s="131" t="s">
        <v>12</v>
      </c>
      <c r="I3" s="21" t="s">
        <v>10</v>
      </c>
      <c r="J3" s="22" t="s">
        <v>12</v>
      </c>
      <c r="K3" s="3"/>
      <c r="L3" s="149" t="s">
        <v>11</v>
      </c>
      <c r="M3" s="148" t="s">
        <v>14</v>
      </c>
      <c r="N3" s="2"/>
      <c r="O3" s="98" t="s">
        <v>68</v>
      </c>
      <c r="P3" s="91" t="s">
        <v>70</v>
      </c>
      <c r="Q3" s="91" t="s">
        <v>72</v>
      </c>
      <c r="R3" s="96" t="s">
        <v>73</v>
      </c>
      <c r="S3" s="2"/>
    </row>
    <row r="4" spans="1:19" x14ac:dyDescent="0.25">
      <c r="A4" t="s">
        <v>0</v>
      </c>
      <c r="C4" s="19">
        <v>37</v>
      </c>
      <c r="D4" s="20">
        <v>3.5219907407407406E-4</v>
      </c>
      <c r="E4" s="19">
        <v>20</v>
      </c>
      <c r="F4" s="20"/>
      <c r="G4" s="19">
        <v>20</v>
      </c>
      <c r="H4" s="20"/>
      <c r="I4" s="19">
        <v>31</v>
      </c>
      <c r="J4" s="20"/>
      <c r="K4" s="6"/>
      <c r="L4" s="153">
        <f>AVERAGE(C4,E4,G4,I4)</f>
        <v>27</v>
      </c>
      <c r="M4" s="150"/>
      <c r="N4" s="7"/>
      <c r="O4" s="78">
        <v>3.4131944444444444E-4</v>
      </c>
      <c r="P4" s="79">
        <v>3.7025462962962967E-4</v>
      </c>
      <c r="Q4" s="79">
        <v>3.2743055555555558E-4</v>
      </c>
      <c r="R4" s="75">
        <f>O4</f>
        <v>3.4131944444444444E-4</v>
      </c>
    </row>
    <row r="5" spans="1:19" x14ac:dyDescent="0.25">
      <c r="A5" t="s">
        <v>1</v>
      </c>
      <c r="C5" s="4">
        <v>34</v>
      </c>
      <c r="D5" s="10">
        <v>7.7025462962962952E-4</v>
      </c>
      <c r="E5" s="4">
        <v>25</v>
      </c>
      <c r="F5" s="12"/>
      <c r="G5" s="4">
        <v>20</v>
      </c>
      <c r="H5" s="12"/>
      <c r="I5" s="4">
        <v>31</v>
      </c>
      <c r="J5" s="12"/>
      <c r="K5" s="6"/>
      <c r="L5" s="154">
        <f t="shared" ref="L5:L22" si="0">AVERAGE(C5,E5,G5,I5)</f>
        <v>27.5</v>
      </c>
      <c r="M5" s="151"/>
      <c r="N5" s="7"/>
      <c r="O5" s="16">
        <v>7.5567129629629639E-4</v>
      </c>
      <c r="P5" s="45">
        <v>8.1006944444444453E-4</v>
      </c>
      <c r="Q5" s="45">
        <v>7.1747685185185185E-4</v>
      </c>
      <c r="R5" s="76">
        <f>O5</f>
        <v>7.5567129629629639E-4</v>
      </c>
    </row>
    <row r="6" spans="1:19" x14ac:dyDescent="0.25">
      <c r="A6" t="s">
        <v>2</v>
      </c>
      <c r="C6" s="4">
        <v>22</v>
      </c>
      <c r="D6" s="10"/>
      <c r="E6" s="4">
        <v>19</v>
      </c>
      <c r="F6" s="12"/>
      <c r="G6" s="4">
        <v>21</v>
      </c>
      <c r="H6" s="12"/>
      <c r="I6" s="4">
        <v>23</v>
      </c>
      <c r="J6" s="12"/>
      <c r="K6" s="6"/>
      <c r="L6" s="154">
        <f t="shared" si="0"/>
        <v>21.25</v>
      </c>
      <c r="M6" s="151"/>
      <c r="N6" s="7"/>
      <c r="O6" s="16">
        <v>1.6434027777777777E-3</v>
      </c>
      <c r="P6" s="45">
        <v>1.7626157407407408E-3</v>
      </c>
      <c r="Q6" s="45">
        <v>1.5600694444444447E-3</v>
      </c>
      <c r="R6" s="76">
        <v>1.6434027777777777E-3</v>
      </c>
    </row>
    <row r="7" spans="1:19" x14ac:dyDescent="0.25">
      <c r="A7" t="s">
        <v>28</v>
      </c>
      <c r="C7" s="4">
        <v>16</v>
      </c>
      <c r="D7" s="10"/>
      <c r="E7" s="4">
        <v>15</v>
      </c>
      <c r="F7" s="10"/>
      <c r="G7" s="4">
        <v>19</v>
      </c>
      <c r="H7" s="10"/>
      <c r="I7" s="4">
        <v>26</v>
      </c>
      <c r="J7" s="10"/>
      <c r="K7" s="6"/>
      <c r="L7" s="154">
        <f t="shared" si="0"/>
        <v>19</v>
      </c>
      <c r="M7" s="151"/>
      <c r="N7" s="7"/>
      <c r="O7" s="16">
        <v>3.5623842592592586E-3</v>
      </c>
      <c r="P7" s="45">
        <v>4.0982638888888891E-3</v>
      </c>
      <c r="Q7" s="45">
        <v>3.3181712962962961E-3</v>
      </c>
      <c r="R7" s="76">
        <v>3.5623842592592586E-3</v>
      </c>
    </row>
    <row r="8" spans="1:19" x14ac:dyDescent="0.25">
      <c r="A8" t="s">
        <v>29</v>
      </c>
      <c r="C8" s="4">
        <v>19</v>
      </c>
      <c r="D8" s="10"/>
      <c r="E8" s="4">
        <v>9</v>
      </c>
      <c r="F8" s="10"/>
      <c r="G8" s="4">
        <v>8</v>
      </c>
      <c r="H8" s="10"/>
      <c r="I8" s="4">
        <v>14</v>
      </c>
      <c r="J8" s="10"/>
      <c r="K8" s="6"/>
      <c r="L8" s="154">
        <f t="shared" si="0"/>
        <v>12.5</v>
      </c>
      <c r="M8" s="151"/>
      <c r="N8" s="7"/>
      <c r="O8" s="16">
        <v>7.3575231481481486E-3</v>
      </c>
      <c r="P8" s="45">
        <v>7.8008101851851858E-3</v>
      </c>
      <c r="Q8" s="45">
        <v>6.9015046296296298E-3</v>
      </c>
      <c r="R8" s="76">
        <v>7.3575231481481486E-3</v>
      </c>
    </row>
    <row r="9" spans="1:19" x14ac:dyDescent="0.25">
      <c r="A9" t="s">
        <v>30</v>
      </c>
      <c r="C9" s="4">
        <v>7</v>
      </c>
      <c r="D9" s="10"/>
      <c r="E9" s="4">
        <v>7</v>
      </c>
      <c r="F9" s="10"/>
      <c r="G9" s="4">
        <v>8</v>
      </c>
      <c r="H9" s="10"/>
      <c r="I9" s="4">
        <v>11</v>
      </c>
      <c r="J9" s="10"/>
      <c r="K9" s="6"/>
      <c r="L9" s="154">
        <f t="shared" si="0"/>
        <v>8.25</v>
      </c>
      <c r="M9" s="151"/>
      <c r="N9" s="7"/>
      <c r="O9" s="16">
        <v>1.3977893518518518E-2</v>
      </c>
      <c r="P9" s="45">
        <v>1.4900347222222221E-2</v>
      </c>
      <c r="Q9" s="45">
        <v>1.3181597222222223E-2</v>
      </c>
      <c r="R9" s="76">
        <v>1.3977893518518518E-2</v>
      </c>
    </row>
    <row r="10" spans="1:19" x14ac:dyDescent="0.25">
      <c r="C10" s="4"/>
      <c r="D10" s="10"/>
      <c r="E10" s="4"/>
      <c r="F10" s="10"/>
      <c r="G10" s="4"/>
      <c r="H10" s="10"/>
      <c r="I10" s="4"/>
      <c r="J10" s="10"/>
      <c r="K10" s="6"/>
      <c r="L10" s="154"/>
      <c r="M10" s="152"/>
      <c r="N10" s="7"/>
      <c r="O10" s="40"/>
      <c r="P10" s="45"/>
      <c r="Q10" s="45"/>
      <c r="R10" s="76"/>
    </row>
    <row r="11" spans="1:19" x14ac:dyDescent="0.25">
      <c r="A11" t="s">
        <v>4</v>
      </c>
      <c r="C11" s="4">
        <v>22</v>
      </c>
      <c r="D11" s="10"/>
      <c r="E11" s="4">
        <v>26</v>
      </c>
      <c r="F11" s="10"/>
      <c r="G11" s="4">
        <v>25</v>
      </c>
      <c r="H11" s="10"/>
      <c r="I11" s="4">
        <v>35</v>
      </c>
      <c r="J11" s="10"/>
      <c r="K11" s="6"/>
      <c r="L11" s="154">
        <f t="shared" si="0"/>
        <v>27</v>
      </c>
      <c r="M11" s="151"/>
      <c r="N11" s="7"/>
      <c r="O11" s="40">
        <v>9.061342592592592E-4</v>
      </c>
      <c r="P11" s="45">
        <v>9.061342592592592E-4</v>
      </c>
      <c r="Q11" s="45">
        <v>8.0196759259259273E-4</v>
      </c>
      <c r="R11" s="76">
        <v>9.061342592592592E-4</v>
      </c>
    </row>
    <row r="12" spans="1:19" x14ac:dyDescent="0.25">
      <c r="A12" t="s">
        <v>15</v>
      </c>
      <c r="C12" s="4">
        <v>22</v>
      </c>
      <c r="D12" s="10"/>
      <c r="E12" s="4">
        <v>24</v>
      </c>
      <c r="F12" s="10"/>
      <c r="G12" s="4">
        <v>22</v>
      </c>
      <c r="H12" s="10"/>
      <c r="I12" s="4">
        <v>31</v>
      </c>
      <c r="J12" s="10"/>
      <c r="K12" s="6"/>
      <c r="L12" s="154">
        <f t="shared" si="0"/>
        <v>24.75</v>
      </c>
      <c r="M12" s="151"/>
      <c r="N12" s="7"/>
      <c r="O12" s="40">
        <v>1.9640046296296298E-3</v>
      </c>
      <c r="P12" s="45">
        <v>1.9640046296296298E-3</v>
      </c>
      <c r="Q12" s="45">
        <v>1.7371527777777778E-3</v>
      </c>
      <c r="R12" s="76">
        <v>1.9640046296296298E-3</v>
      </c>
    </row>
    <row r="13" spans="1:19" x14ac:dyDescent="0.25">
      <c r="C13" s="4"/>
      <c r="D13" s="10"/>
      <c r="E13" s="4"/>
      <c r="F13" s="10"/>
      <c r="G13" s="4"/>
      <c r="H13" s="10"/>
      <c r="I13" s="4"/>
      <c r="J13" s="10"/>
      <c r="K13" s="6"/>
      <c r="L13" s="154"/>
      <c r="M13" s="151"/>
      <c r="N13" s="7"/>
      <c r="O13" s="40"/>
      <c r="P13" s="45"/>
      <c r="Q13" s="45"/>
      <c r="R13" s="76"/>
    </row>
    <row r="14" spans="1:19" x14ac:dyDescent="0.25">
      <c r="A14" t="s">
        <v>6</v>
      </c>
      <c r="C14" s="4">
        <v>22</v>
      </c>
      <c r="D14" s="10"/>
      <c r="E14" s="4">
        <v>21</v>
      </c>
      <c r="F14" s="10"/>
      <c r="G14" s="4">
        <v>21</v>
      </c>
      <c r="H14" s="10"/>
      <c r="I14" s="4">
        <v>26</v>
      </c>
      <c r="J14" s="10"/>
      <c r="K14" s="6"/>
      <c r="L14" s="154">
        <f t="shared" si="0"/>
        <v>22.5</v>
      </c>
      <c r="M14" s="151"/>
      <c r="N14" s="7"/>
      <c r="O14" s="40">
        <v>1.0010416666666668E-3</v>
      </c>
      <c r="P14" s="45">
        <v>1.0195601851851852E-3</v>
      </c>
      <c r="Q14" s="45">
        <v>9.015046296296297E-4</v>
      </c>
      <c r="R14" s="76">
        <v>1.0010416666666668E-3</v>
      </c>
    </row>
    <row r="15" spans="1:19" x14ac:dyDescent="0.25">
      <c r="A15" t="s">
        <v>16</v>
      </c>
      <c r="C15" s="4">
        <v>21</v>
      </c>
      <c r="D15" s="10"/>
      <c r="E15" s="4">
        <v>15</v>
      </c>
      <c r="F15" s="10"/>
      <c r="G15" s="4">
        <v>22</v>
      </c>
      <c r="H15" s="10"/>
      <c r="I15" s="4">
        <v>28</v>
      </c>
      <c r="J15" s="10"/>
      <c r="K15" s="6"/>
      <c r="L15" s="154">
        <f t="shared" si="0"/>
        <v>21.5</v>
      </c>
      <c r="M15" s="151"/>
      <c r="N15" s="7"/>
      <c r="O15" s="40">
        <v>2.217476851851852E-3</v>
      </c>
      <c r="P15" s="45">
        <v>2.217476851851852E-3</v>
      </c>
      <c r="Q15" s="45">
        <v>1.961689814814815E-3</v>
      </c>
      <c r="R15" s="76">
        <v>2.217476851851852E-3</v>
      </c>
    </row>
    <row r="16" spans="1:19" x14ac:dyDescent="0.25">
      <c r="C16" s="4"/>
      <c r="D16" s="10"/>
      <c r="E16" s="4"/>
      <c r="F16" s="10"/>
      <c r="G16" s="4"/>
      <c r="H16" s="10"/>
      <c r="I16" s="4"/>
      <c r="J16" s="10"/>
      <c r="K16" s="6"/>
      <c r="L16" s="154"/>
      <c r="M16" s="151"/>
      <c r="N16" s="7"/>
      <c r="O16" s="40"/>
      <c r="P16" s="45"/>
      <c r="Q16" s="45"/>
      <c r="R16" s="76"/>
    </row>
    <row r="17" spans="1:18" x14ac:dyDescent="0.25">
      <c r="A17" t="s">
        <v>8</v>
      </c>
      <c r="C17" s="4">
        <v>19</v>
      </c>
      <c r="D17" s="10"/>
      <c r="E17" s="4">
        <v>20</v>
      </c>
      <c r="F17" s="10"/>
      <c r="G17" s="4">
        <v>17</v>
      </c>
      <c r="H17" s="10"/>
      <c r="I17" s="4">
        <v>38</v>
      </c>
      <c r="J17" s="10"/>
      <c r="K17" s="6"/>
      <c r="L17" s="154">
        <f t="shared" si="0"/>
        <v>23.5</v>
      </c>
      <c r="M17" s="151"/>
      <c r="N17" s="7"/>
      <c r="O17" s="40">
        <v>8.7372685185185177E-4</v>
      </c>
      <c r="P17" s="45">
        <v>8.7372685185185177E-4</v>
      </c>
      <c r="Q17" s="45">
        <v>7.7303240740740728E-4</v>
      </c>
      <c r="R17" s="76">
        <v>8.7372685185185177E-4</v>
      </c>
    </row>
    <row r="18" spans="1:18" x14ac:dyDescent="0.25">
      <c r="A18" t="s">
        <v>17</v>
      </c>
      <c r="C18" s="4">
        <v>12</v>
      </c>
      <c r="D18" s="10"/>
      <c r="E18" s="4">
        <v>8</v>
      </c>
      <c r="F18" s="10"/>
      <c r="G18" s="4">
        <v>7</v>
      </c>
      <c r="H18" s="10"/>
      <c r="I18" s="4">
        <v>11</v>
      </c>
      <c r="J18" s="10"/>
      <c r="K18" s="6"/>
      <c r="L18" s="154">
        <f t="shared" si="0"/>
        <v>9.5</v>
      </c>
      <c r="M18" s="151"/>
      <c r="N18" s="7"/>
      <c r="O18" s="40">
        <v>1.9582175925925926E-3</v>
      </c>
      <c r="P18" s="45">
        <v>1.9582175925925926E-3</v>
      </c>
      <c r="Q18" s="45">
        <v>1.732523148148148E-3</v>
      </c>
      <c r="R18" s="76">
        <v>1.9582175925925926E-3</v>
      </c>
    </row>
    <row r="19" spans="1:18" x14ac:dyDescent="0.25">
      <c r="C19" s="4"/>
      <c r="D19" s="10"/>
      <c r="E19" s="4"/>
      <c r="F19" s="10"/>
      <c r="G19" s="4"/>
      <c r="H19" s="10"/>
      <c r="I19" s="4"/>
      <c r="J19" s="10"/>
      <c r="K19" s="6"/>
      <c r="L19" s="154"/>
      <c r="M19" s="151"/>
      <c r="N19" s="7"/>
      <c r="O19" s="40"/>
      <c r="P19" s="45"/>
      <c r="Q19" s="45"/>
      <c r="R19" s="76"/>
    </row>
    <row r="20" spans="1:18" x14ac:dyDescent="0.25">
      <c r="A20" t="s">
        <v>9</v>
      </c>
      <c r="C20" s="4">
        <v>26</v>
      </c>
      <c r="D20" s="10"/>
      <c r="E20" s="4">
        <v>17</v>
      </c>
      <c r="F20" s="10"/>
      <c r="G20" s="4">
        <v>22</v>
      </c>
      <c r="H20" s="10"/>
      <c r="I20" s="4">
        <v>27</v>
      </c>
      <c r="J20" s="10"/>
      <c r="K20" s="6"/>
      <c r="L20" s="154">
        <f t="shared" si="0"/>
        <v>23</v>
      </c>
      <c r="M20" s="151"/>
      <c r="N20" s="7"/>
      <c r="O20" s="40">
        <v>1.9188657407407409E-3</v>
      </c>
      <c r="P20" s="45">
        <v>1.9906250000000002E-3</v>
      </c>
      <c r="Q20" s="45">
        <v>1.7614583333333334E-3</v>
      </c>
      <c r="R20" s="76">
        <v>1.9188657407407409E-3</v>
      </c>
    </row>
    <row r="21" spans="1:18" x14ac:dyDescent="0.25">
      <c r="A21" t="s">
        <v>18</v>
      </c>
      <c r="C21" s="23">
        <v>12</v>
      </c>
      <c r="D21" s="24"/>
      <c r="E21" s="23">
        <v>19</v>
      </c>
      <c r="F21" s="24"/>
      <c r="G21" s="23">
        <v>19</v>
      </c>
      <c r="H21" s="24"/>
      <c r="I21" s="23">
        <v>34</v>
      </c>
      <c r="J21" s="24"/>
      <c r="K21" s="6"/>
      <c r="L21" s="154">
        <f t="shared" si="0"/>
        <v>21</v>
      </c>
      <c r="M21" s="151"/>
      <c r="N21" s="7"/>
      <c r="O21" s="40">
        <v>4.220949074074074E-3</v>
      </c>
      <c r="P21" s="45">
        <v>4.220949074074074E-3</v>
      </c>
      <c r="Q21" s="45">
        <v>3.7336805555555556E-3</v>
      </c>
      <c r="R21" s="76">
        <v>4.220949074074074E-3</v>
      </c>
    </row>
    <row r="22" spans="1:18" ht="15.75" thickBot="1" x14ac:dyDescent="0.3">
      <c r="C22" s="8"/>
      <c r="D22" s="11"/>
      <c r="E22" s="8"/>
      <c r="F22" s="11"/>
      <c r="G22" s="8"/>
      <c r="H22" s="11"/>
      <c r="I22" s="8"/>
      <c r="J22" s="11"/>
      <c r="K22" s="6"/>
      <c r="L22" s="155"/>
      <c r="M22" s="39"/>
      <c r="N22" s="7"/>
      <c r="O22" s="17"/>
      <c r="P22" s="57"/>
      <c r="Q22" s="57"/>
      <c r="R22" s="77"/>
    </row>
    <row r="23" spans="1:18" x14ac:dyDescent="0.25">
      <c r="C23" s="1">
        <f>SUM(C4:C22)</f>
        <v>291</v>
      </c>
      <c r="E23" s="1">
        <f>SUM(E4:E22)</f>
        <v>245</v>
      </c>
      <c r="G23" s="1">
        <f>SUM(G4:G22)</f>
        <v>251</v>
      </c>
      <c r="I23" s="1">
        <f>SUM(I4:I22)</f>
        <v>366</v>
      </c>
    </row>
    <row r="25" spans="1:18" x14ac:dyDescent="0.25">
      <c r="A25" s="81" t="s">
        <v>33</v>
      </c>
      <c r="B25"/>
    </row>
    <row r="26" spans="1:18" x14ac:dyDescent="0.25">
      <c r="A26" s="82" t="s">
        <v>34</v>
      </c>
      <c r="B26"/>
    </row>
    <row r="27" spans="1:18" x14ac:dyDescent="0.25">
      <c r="A27" s="82" t="s">
        <v>35</v>
      </c>
      <c r="B27"/>
    </row>
    <row r="28" spans="1:18" x14ac:dyDescent="0.25">
      <c r="A28" s="83" t="s">
        <v>36</v>
      </c>
      <c r="B28"/>
    </row>
    <row r="30" spans="1:18" x14ac:dyDescent="0.25">
      <c r="C30" s="69"/>
      <c r="D30" s="72"/>
      <c r="E30" s="69"/>
      <c r="F30" s="72"/>
      <c r="G30" s="69"/>
      <c r="H30" s="72"/>
      <c r="I30" s="72"/>
      <c r="J30" s="72"/>
      <c r="K30" s="72"/>
      <c r="L30" s="72"/>
      <c r="M30" s="72"/>
      <c r="N30" s="69"/>
      <c r="O30" s="72"/>
      <c r="P30" s="72"/>
      <c r="Q30" s="72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topLeftCell="C2" zoomScale="90" zoomScaleNormal="90" workbookViewId="0">
      <selection activeCell="P2" sqref="P2"/>
    </sheetView>
  </sheetViews>
  <sheetFormatPr defaultRowHeight="15" x14ac:dyDescent="0.25"/>
  <cols>
    <col min="2" max="2" width="4" customWidth="1"/>
    <col min="3" max="10" width="9.140625" style="1"/>
    <col min="12" max="12" width="9.140625" style="30"/>
    <col min="13" max="13" width="9.140625" style="73"/>
    <col min="14" max="14" width="9.140625" style="88"/>
    <col min="16" max="16" width="14.5703125" customWidth="1"/>
    <col min="17" max="17" width="11.5703125" bestFit="1" customWidth="1"/>
    <col min="18" max="18" width="11.5703125" customWidth="1"/>
    <col min="19" max="19" width="11.5703125" bestFit="1" customWidth="1"/>
    <col min="20" max="20" width="11.5703125" customWidth="1"/>
    <col min="21" max="21" width="13.140625" style="51" customWidth="1"/>
    <col min="22" max="22" width="15.28515625" customWidth="1"/>
  </cols>
  <sheetData>
    <row r="1" spans="1:23" ht="15.75" thickBot="1" x14ac:dyDescent="0.3">
      <c r="A1" t="s">
        <v>26</v>
      </c>
    </row>
    <row r="2" spans="1:23" ht="33.75" customHeight="1" thickBot="1" x14ac:dyDescent="0.3">
      <c r="A2" s="2"/>
      <c r="B2" s="2"/>
      <c r="C2" s="160">
        <v>2014</v>
      </c>
      <c r="D2" s="161"/>
      <c r="E2" s="162">
        <v>2015</v>
      </c>
      <c r="F2" s="161"/>
      <c r="G2" s="144">
        <v>2016</v>
      </c>
      <c r="H2" s="145"/>
      <c r="I2" s="144">
        <v>2016</v>
      </c>
      <c r="J2" s="145"/>
      <c r="K2" s="14"/>
      <c r="L2" s="41" t="s">
        <v>11</v>
      </c>
      <c r="M2" s="104" t="s">
        <v>52</v>
      </c>
      <c r="N2" s="87" t="s">
        <v>56</v>
      </c>
      <c r="O2" s="14"/>
      <c r="P2" s="98" t="s">
        <v>69</v>
      </c>
      <c r="Q2" s="163" t="s">
        <v>19</v>
      </c>
      <c r="R2" s="116" t="s">
        <v>13</v>
      </c>
      <c r="S2" s="108" t="s">
        <v>58</v>
      </c>
      <c r="T2" s="103" t="s">
        <v>72</v>
      </c>
      <c r="U2" s="117" t="s">
        <v>67</v>
      </c>
      <c r="V2" s="96" t="s">
        <v>74</v>
      </c>
    </row>
    <row r="3" spans="1:23" ht="15" customHeight="1" x14ac:dyDescent="0.25">
      <c r="A3" t="s">
        <v>0</v>
      </c>
      <c r="C3" s="58">
        <v>58</v>
      </c>
      <c r="D3" s="32"/>
      <c r="E3" s="68">
        <v>68</v>
      </c>
      <c r="F3" s="32">
        <v>3.2789351851851854E-4</v>
      </c>
      <c r="G3" s="68">
        <v>70</v>
      </c>
      <c r="H3" s="32">
        <v>3.1435185185185185E-4</v>
      </c>
      <c r="I3" s="68">
        <v>64</v>
      </c>
      <c r="J3" s="32">
        <v>3.2523148148148152E-4</v>
      </c>
      <c r="L3" s="44">
        <f>AVERAGE(C3,E3,G3,I3)</f>
        <v>65</v>
      </c>
      <c r="M3" s="49">
        <v>64</v>
      </c>
      <c r="N3" s="10">
        <f>AVERAGE(D3,F3,H3,J3)</f>
        <v>3.2249228395061732E-4</v>
      </c>
      <c r="P3" s="158">
        <v>3.1932870370370367E-4</v>
      </c>
      <c r="Q3" s="134">
        <v>3.494212962962963E-4</v>
      </c>
      <c r="R3" s="60">
        <v>3.2280092592592592E-4</v>
      </c>
      <c r="S3" s="60">
        <f t="shared" ref="S3:S8" si="0">R3</f>
        <v>3.2280092592592592E-4</v>
      </c>
      <c r="T3" s="60">
        <v>3.1006944444444447E-4</v>
      </c>
      <c r="U3" s="64">
        <f>'13-14 Boys'!R4</f>
        <v>3.4131944444444444E-4</v>
      </c>
      <c r="V3" s="119">
        <v>3.1932870370370367E-4</v>
      </c>
    </row>
    <row r="4" spans="1:23" ht="15" customHeight="1" x14ac:dyDescent="0.25">
      <c r="A4" t="s">
        <v>1</v>
      </c>
      <c r="C4" s="4">
        <v>61</v>
      </c>
      <c r="D4" s="20"/>
      <c r="E4" s="44">
        <v>66</v>
      </c>
      <c r="F4" s="20"/>
      <c r="G4" s="44">
        <v>64</v>
      </c>
      <c r="H4" s="20"/>
      <c r="I4" s="44">
        <v>57</v>
      </c>
      <c r="J4" s="20"/>
      <c r="L4" s="44">
        <f>AVERAGE(C4,E4,G4,I4)</f>
        <v>62</v>
      </c>
      <c r="M4" s="49">
        <v>64</v>
      </c>
      <c r="N4" s="10"/>
      <c r="P4" s="158">
        <v>7.0011574074074073E-4</v>
      </c>
      <c r="Q4" s="132">
        <v>7.765046296296297E-4</v>
      </c>
      <c r="R4" s="45">
        <v>7.1631944444444445E-4</v>
      </c>
      <c r="S4" s="45">
        <f t="shared" si="0"/>
        <v>7.1631944444444445E-4</v>
      </c>
      <c r="T4" s="45">
        <v>6.8738425925925922E-4</v>
      </c>
      <c r="U4" s="35">
        <f>'13-14 Boys'!R5</f>
        <v>7.5567129629629639E-4</v>
      </c>
      <c r="V4" s="119">
        <v>7.0011574074074073E-4</v>
      </c>
      <c r="W4" s="14"/>
    </row>
    <row r="5" spans="1:23" ht="15" customHeight="1" x14ac:dyDescent="0.25">
      <c r="A5" t="s">
        <v>2</v>
      </c>
      <c r="C5" s="4">
        <v>42</v>
      </c>
      <c r="D5" s="20"/>
      <c r="E5" s="44">
        <v>51</v>
      </c>
      <c r="F5" s="20">
        <v>1.6091435185185184E-3</v>
      </c>
      <c r="G5" s="44">
        <v>59</v>
      </c>
      <c r="H5" s="20">
        <v>1.5476851851851851E-3</v>
      </c>
      <c r="I5" s="44">
        <v>59</v>
      </c>
      <c r="J5" s="20">
        <v>1.5099537037037037E-3</v>
      </c>
      <c r="L5" s="44">
        <f t="shared" ref="L5:L20" si="1">AVERAGE(C5,E5,G5,I5)</f>
        <v>52.75</v>
      </c>
      <c r="M5" s="49">
        <v>48</v>
      </c>
      <c r="N5" s="10">
        <f t="shared" ref="N4:N5" si="2">AVERAGE(D5,F5,H5,J5)</f>
        <v>1.5555941358024689E-3</v>
      </c>
      <c r="P5" s="158">
        <v>1.5612268518518518E-3</v>
      </c>
      <c r="Q5" s="132">
        <v>1.6908564814814813E-3</v>
      </c>
      <c r="R5" s="45">
        <v>1.5612268518518518E-3</v>
      </c>
      <c r="S5" s="45">
        <f t="shared" si="0"/>
        <v>1.5612268518518518E-3</v>
      </c>
      <c r="T5" s="45">
        <v>1.4964120370370372E-3</v>
      </c>
      <c r="U5" s="35">
        <f>'13-14 Boys'!R6</f>
        <v>1.6434027777777777E-3</v>
      </c>
      <c r="V5" s="119">
        <v>1.5565972222222222E-3</v>
      </c>
      <c r="W5" s="15"/>
    </row>
    <row r="6" spans="1:23" x14ac:dyDescent="0.25">
      <c r="A6" t="s">
        <v>28</v>
      </c>
      <c r="C6" s="4">
        <v>27</v>
      </c>
      <c r="D6" s="20"/>
      <c r="E6" s="44">
        <v>31</v>
      </c>
      <c r="F6" s="20"/>
      <c r="G6" s="44">
        <v>38</v>
      </c>
      <c r="H6" s="20"/>
      <c r="I6" s="44">
        <v>39</v>
      </c>
      <c r="J6" s="20"/>
      <c r="L6" s="44">
        <f t="shared" si="1"/>
        <v>33.75</v>
      </c>
      <c r="M6" s="49">
        <v>40</v>
      </c>
      <c r="N6" s="10"/>
      <c r="P6" s="158">
        <v>3.3112268518518517E-3</v>
      </c>
      <c r="Q6" s="132">
        <v>3.5866898148148147E-3</v>
      </c>
      <c r="R6" s="45">
        <v>3.3112268518518517E-3</v>
      </c>
      <c r="S6" s="45">
        <f t="shared" si="0"/>
        <v>3.3112268518518517E-3</v>
      </c>
      <c r="T6" s="45">
        <v>3.1734953703703704E-3</v>
      </c>
      <c r="U6" s="35">
        <f>'13-14 Boys'!R7</f>
        <v>3.5623842592592586E-3</v>
      </c>
      <c r="V6" s="119">
        <v>3.3112268518518517E-3</v>
      </c>
      <c r="W6" s="15"/>
    </row>
    <row r="7" spans="1:23" x14ac:dyDescent="0.25">
      <c r="A7" t="s">
        <v>29</v>
      </c>
      <c r="C7" s="4">
        <v>32</v>
      </c>
      <c r="D7" s="20"/>
      <c r="E7" s="44">
        <v>16</v>
      </c>
      <c r="F7" s="20"/>
      <c r="G7" s="44">
        <v>14</v>
      </c>
      <c r="H7" s="20"/>
      <c r="I7" s="44">
        <v>20</v>
      </c>
      <c r="J7" s="20"/>
      <c r="L7" s="44">
        <f t="shared" si="1"/>
        <v>20.5</v>
      </c>
      <c r="M7" s="49">
        <v>32</v>
      </c>
      <c r="N7" s="10"/>
      <c r="P7" s="158">
        <v>6.9489583333333339E-3</v>
      </c>
      <c r="Q7" s="132">
        <v>7.5276620370370367E-3</v>
      </c>
      <c r="R7" s="45">
        <v>6.9489583333333339E-3</v>
      </c>
      <c r="S7" s="45">
        <f t="shared" si="0"/>
        <v>6.9489583333333339E-3</v>
      </c>
      <c r="T7" s="45">
        <v>6.6596064814814816E-3</v>
      </c>
      <c r="U7" s="35">
        <f>'13-14 Boys'!R8</f>
        <v>7.3575231481481486E-3</v>
      </c>
      <c r="V7" s="119">
        <v>6.9489583333333339E-3</v>
      </c>
      <c r="W7" s="15"/>
    </row>
    <row r="8" spans="1:23" x14ac:dyDescent="0.25">
      <c r="A8" t="s">
        <v>30</v>
      </c>
      <c r="C8" s="4">
        <v>11</v>
      </c>
      <c r="D8" s="20"/>
      <c r="E8" s="44">
        <v>10</v>
      </c>
      <c r="F8" s="20"/>
      <c r="G8" s="44">
        <v>10</v>
      </c>
      <c r="H8" s="20"/>
      <c r="I8" s="44">
        <v>13</v>
      </c>
      <c r="J8" s="20"/>
      <c r="L8" s="44">
        <f t="shared" si="1"/>
        <v>11</v>
      </c>
      <c r="M8" s="49">
        <v>32</v>
      </c>
      <c r="N8" s="10"/>
      <c r="P8" s="158">
        <v>1.3183912037037037E-2</v>
      </c>
      <c r="Q8" s="132">
        <v>1.4282291666666667E-2</v>
      </c>
      <c r="R8" s="45">
        <v>1.3183912037037037E-2</v>
      </c>
      <c r="S8" s="45">
        <f t="shared" si="0"/>
        <v>1.3183912037037037E-2</v>
      </c>
      <c r="T8" s="45">
        <v>1.2635300925925923E-2</v>
      </c>
      <c r="U8" s="35">
        <f>'13-14 Boys'!R9</f>
        <v>1.3977893518518518E-2</v>
      </c>
      <c r="V8" s="119">
        <v>1.3183912037037037E-2</v>
      </c>
      <c r="W8" s="15"/>
    </row>
    <row r="9" spans="1:23" x14ac:dyDescent="0.25">
      <c r="C9" s="4"/>
      <c r="D9" s="20"/>
      <c r="E9" s="44"/>
      <c r="F9" s="20"/>
      <c r="G9" s="44"/>
      <c r="H9" s="20"/>
      <c r="I9" s="44"/>
      <c r="J9" s="20"/>
      <c r="L9" s="44"/>
      <c r="M9" s="49"/>
      <c r="N9" s="10"/>
      <c r="P9" s="158"/>
      <c r="Q9" s="132"/>
      <c r="R9" s="45"/>
      <c r="S9" s="45"/>
      <c r="T9" s="45"/>
      <c r="U9" s="35"/>
      <c r="V9" s="119"/>
      <c r="W9" s="15"/>
    </row>
    <row r="10" spans="1:23" x14ac:dyDescent="0.25">
      <c r="A10" t="s">
        <v>4</v>
      </c>
      <c r="C10" s="4">
        <v>28</v>
      </c>
      <c r="D10" s="20"/>
      <c r="E10" s="44">
        <v>31</v>
      </c>
      <c r="F10" s="20"/>
      <c r="G10" s="44">
        <v>34</v>
      </c>
      <c r="H10" s="20"/>
      <c r="I10" s="44">
        <v>31</v>
      </c>
      <c r="J10" s="20"/>
      <c r="L10" s="44">
        <f t="shared" si="1"/>
        <v>31</v>
      </c>
      <c r="M10" s="49">
        <v>48</v>
      </c>
      <c r="N10" s="10"/>
      <c r="P10" s="158">
        <v>7.9733796296296291E-4</v>
      </c>
      <c r="Q10" s="132">
        <v>8.6446759259259246E-4</v>
      </c>
      <c r="R10" s="45">
        <v>7.9733796296296291E-4</v>
      </c>
      <c r="S10" s="45">
        <f>R10</f>
        <v>7.9733796296296291E-4</v>
      </c>
      <c r="T10" s="45">
        <v>7.6493055555555548E-4</v>
      </c>
      <c r="U10" s="35">
        <f>'13-14 Boys'!R11</f>
        <v>9.061342592592592E-4</v>
      </c>
      <c r="V10" s="119">
        <v>7.9733796296296291E-4</v>
      </c>
      <c r="W10" s="15"/>
    </row>
    <row r="11" spans="1:23" x14ac:dyDescent="0.25">
      <c r="A11" t="s">
        <v>15</v>
      </c>
      <c r="C11" s="4">
        <v>23</v>
      </c>
      <c r="D11" s="20"/>
      <c r="E11" s="44">
        <v>28</v>
      </c>
      <c r="F11" s="20"/>
      <c r="G11" s="44">
        <v>34</v>
      </c>
      <c r="H11" s="20"/>
      <c r="I11" s="44">
        <v>33</v>
      </c>
      <c r="J11" s="20"/>
      <c r="L11" s="44">
        <f t="shared" si="1"/>
        <v>29.5</v>
      </c>
      <c r="M11" s="49">
        <v>48</v>
      </c>
      <c r="N11" s="10"/>
      <c r="P11" s="94">
        <v>1.7961805555555554E-3</v>
      </c>
      <c r="Q11" s="132">
        <v>1.8679398148148151E-3</v>
      </c>
      <c r="R11" s="45">
        <v>1.723263888888889E-3</v>
      </c>
      <c r="S11" s="45">
        <f>AVERAGE(Q11,R11)</f>
        <v>1.795601851851852E-3</v>
      </c>
      <c r="T11" s="45">
        <v>1.6515046296296295E-3</v>
      </c>
      <c r="U11" s="35">
        <f>'13-14 Boys'!R12</f>
        <v>1.9640046296296298E-3</v>
      </c>
      <c r="V11" s="120">
        <v>1.7961805555555554E-3</v>
      </c>
      <c r="W11" s="15"/>
    </row>
    <row r="12" spans="1:23" x14ac:dyDescent="0.25">
      <c r="C12" s="4"/>
      <c r="D12" s="20"/>
      <c r="E12" s="44"/>
      <c r="F12" s="20"/>
      <c r="G12" s="44"/>
      <c r="H12" s="20"/>
      <c r="I12" s="44"/>
      <c r="J12" s="20"/>
      <c r="L12" s="44"/>
      <c r="M12" s="49"/>
      <c r="N12" s="10"/>
      <c r="P12" s="158"/>
      <c r="Q12" s="132"/>
      <c r="R12" s="45"/>
      <c r="S12" s="45"/>
      <c r="T12" s="45"/>
      <c r="U12" s="35"/>
      <c r="V12" s="119"/>
      <c r="W12" s="15"/>
    </row>
    <row r="13" spans="1:23" x14ac:dyDescent="0.25">
      <c r="A13" t="s">
        <v>6</v>
      </c>
      <c r="C13" s="4">
        <v>26</v>
      </c>
      <c r="D13" s="20"/>
      <c r="E13" s="44">
        <v>32</v>
      </c>
      <c r="F13" s="20"/>
      <c r="G13" s="44">
        <v>37</v>
      </c>
      <c r="H13" s="20"/>
      <c r="I13" s="44">
        <v>29</v>
      </c>
      <c r="J13" s="20"/>
      <c r="L13" s="44">
        <f t="shared" si="1"/>
        <v>31</v>
      </c>
      <c r="M13" s="49">
        <v>48</v>
      </c>
      <c r="N13" s="10"/>
      <c r="P13" s="158">
        <v>8.9108796296296288E-4</v>
      </c>
      <c r="Q13" s="132">
        <v>9.6631944444444445E-4</v>
      </c>
      <c r="R13" s="45">
        <v>8.9108796296296288E-4</v>
      </c>
      <c r="S13" s="45">
        <f>R13</f>
        <v>8.9108796296296288E-4</v>
      </c>
      <c r="T13" s="45">
        <v>8.5405092592592596E-4</v>
      </c>
      <c r="U13" s="35">
        <f>'13-14 Boys'!R14</f>
        <v>1.0010416666666668E-3</v>
      </c>
      <c r="V13" s="119">
        <v>8.9108796296296288E-4</v>
      </c>
      <c r="W13" s="15"/>
    </row>
    <row r="14" spans="1:23" x14ac:dyDescent="0.25">
      <c r="A14" t="s">
        <v>16</v>
      </c>
      <c r="C14" s="4">
        <v>21</v>
      </c>
      <c r="D14" s="20"/>
      <c r="E14" s="44">
        <v>26</v>
      </c>
      <c r="F14" s="20"/>
      <c r="G14" s="44">
        <v>26</v>
      </c>
      <c r="H14" s="20"/>
      <c r="I14" s="44">
        <v>25</v>
      </c>
      <c r="J14" s="20"/>
      <c r="L14" s="44">
        <f t="shared" si="1"/>
        <v>24.5</v>
      </c>
      <c r="M14" s="49">
        <v>48</v>
      </c>
      <c r="N14" s="10"/>
      <c r="P14" s="94">
        <v>2.0311342592592594E-3</v>
      </c>
      <c r="Q14" s="132">
        <v>2.1121527777777779E-3</v>
      </c>
      <c r="R14" s="45">
        <v>1.9489583333333331E-3</v>
      </c>
      <c r="S14" s="45">
        <f>AVERAGE(Q14,R14)</f>
        <v>2.0305555555555554E-3</v>
      </c>
      <c r="T14" s="45">
        <v>1.8679398148148151E-3</v>
      </c>
      <c r="U14" s="35">
        <f>'13-14 Boys'!R15</f>
        <v>2.217476851851852E-3</v>
      </c>
      <c r="V14" s="120">
        <v>2.0311342592592594E-3</v>
      </c>
      <c r="W14" s="15"/>
    </row>
    <row r="15" spans="1:23" x14ac:dyDescent="0.25">
      <c r="C15" s="4"/>
      <c r="D15" s="20"/>
      <c r="E15" s="44"/>
      <c r="F15" s="20"/>
      <c r="G15" s="44"/>
      <c r="H15" s="20"/>
      <c r="I15" s="44"/>
      <c r="J15" s="20"/>
      <c r="L15" s="44"/>
      <c r="M15" s="49"/>
      <c r="N15" s="10"/>
      <c r="P15" s="158"/>
      <c r="Q15" s="132"/>
      <c r="R15" s="45"/>
      <c r="S15" s="45"/>
      <c r="T15" s="45"/>
      <c r="U15" s="35"/>
      <c r="V15" s="119"/>
      <c r="W15" s="15"/>
    </row>
    <row r="16" spans="1:23" x14ac:dyDescent="0.25">
      <c r="A16" t="s">
        <v>8</v>
      </c>
      <c r="C16" s="4">
        <v>31</v>
      </c>
      <c r="D16" s="20"/>
      <c r="E16" s="44">
        <v>48</v>
      </c>
      <c r="F16" s="20"/>
      <c r="G16" s="44">
        <v>44</v>
      </c>
      <c r="H16" s="20"/>
      <c r="I16" s="44">
        <v>46</v>
      </c>
      <c r="J16" s="20"/>
      <c r="L16" s="44">
        <f t="shared" si="1"/>
        <v>42.25</v>
      </c>
      <c r="M16" s="49">
        <v>48</v>
      </c>
      <c r="N16" s="10"/>
      <c r="P16" s="158">
        <v>7.6724537037037039E-4</v>
      </c>
      <c r="Q16" s="132">
        <v>8.3090277777777774E-4</v>
      </c>
      <c r="R16" s="45">
        <v>7.6724537037037039E-4</v>
      </c>
      <c r="S16" s="45">
        <f>R16</f>
        <v>7.6724537037037039E-4</v>
      </c>
      <c r="T16" s="45">
        <v>7.3599537037037036E-4</v>
      </c>
      <c r="U16" s="35">
        <f>'13-14 Boys'!R17</f>
        <v>8.7372685185185177E-4</v>
      </c>
      <c r="V16" s="119">
        <v>7.6724537037037039E-4</v>
      </c>
      <c r="W16" s="15"/>
    </row>
    <row r="17" spans="1:23" x14ac:dyDescent="0.25">
      <c r="A17" t="s">
        <v>17</v>
      </c>
      <c r="C17" s="4">
        <v>8</v>
      </c>
      <c r="D17" s="20"/>
      <c r="E17" s="44">
        <v>22</v>
      </c>
      <c r="F17" s="20"/>
      <c r="G17" s="44">
        <v>18</v>
      </c>
      <c r="H17" s="20"/>
      <c r="I17" s="44">
        <v>22</v>
      </c>
      <c r="J17" s="20"/>
      <c r="L17" s="44">
        <f t="shared" si="1"/>
        <v>17.5</v>
      </c>
      <c r="M17" s="49">
        <v>48</v>
      </c>
      <c r="N17" s="10"/>
      <c r="P17" s="94">
        <v>1.7846064814814816E-3</v>
      </c>
      <c r="Q17" s="132">
        <v>1.8563657407407409E-3</v>
      </c>
      <c r="R17" s="45">
        <v>1.7128472222222222E-3</v>
      </c>
      <c r="S17" s="45">
        <f>AVERAGE(Q17,R17)</f>
        <v>1.7846064814814816E-3</v>
      </c>
      <c r="T17" s="45">
        <v>1.6422453703703703E-3</v>
      </c>
      <c r="U17" s="35">
        <f>'13-14 Boys'!R18</f>
        <v>1.9582175925925926E-3</v>
      </c>
      <c r="V17" s="120">
        <v>1.7846064814814816E-3</v>
      </c>
      <c r="W17" s="15"/>
    </row>
    <row r="18" spans="1:23" x14ac:dyDescent="0.25">
      <c r="C18" s="4"/>
      <c r="D18" s="20"/>
      <c r="E18" s="44"/>
      <c r="F18" s="20"/>
      <c r="G18" s="44"/>
      <c r="H18" s="20"/>
      <c r="I18" s="44"/>
      <c r="J18" s="20"/>
      <c r="L18" s="44"/>
      <c r="M18" s="49"/>
      <c r="N18" s="10"/>
      <c r="P18" s="158"/>
      <c r="Q18" s="132"/>
      <c r="R18" s="45"/>
      <c r="S18" s="45"/>
      <c r="T18" s="45"/>
      <c r="U18" s="35"/>
      <c r="V18" s="119"/>
      <c r="W18" s="15"/>
    </row>
    <row r="19" spans="1:23" x14ac:dyDescent="0.25">
      <c r="A19" t="s">
        <v>9</v>
      </c>
      <c r="C19" s="4">
        <v>30</v>
      </c>
      <c r="D19" s="20"/>
      <c r="E19" s="44">
        <v>43</v>
      </c>
      <c r="F19" s="20"/>
      <c r="G19" s="44">
        <v>45</v>
      </c>
      <c r="H19" s="20"/>
      <c r="I19" s="44">
        <v>38</v>
      </c>
      <c r="J19" s="20"/>
      <c r="L19" s="44">
        <f t="shared" si="1"/>
        <v>39</v>
      </c>
      <c r="M19" s="49">
        <v>48</v>
      </c>
      <c r="N19" s="10"/>
      <c r="P19" s="158">
        <v>1.7521990740740742E-3</v>
      </c>
      <c r="Q19" s="132">
        <v>1.8980324074074073E-3</v>
      </c>
      <c r="R19" s="45">
        <v>1.7521990740740742E-3</v>
      </c>
      <c r="S19" s="45">
        <f>R19</f>
        <v>1.7521990740740742E-3</v>
      </c>
      <c r="T19" s="45">
        <v>1.6792824074074073E-3</v>
      </c>
      <c r="U19" s="35">
        <f>'13-14 Boys'!R20</f>
        <v>1.9188657407407409E-3</v>
      </c>
      <c r="V19" s="119">
        <v>1.7521990740740742E-3</v>
      </c>
      <c r="W19" s="15"/>
    </row>
    <row r="20" spans="1:23" x14ac:dyDescent="0.25">
      <c r="A20" t="s">
        <v>18</v>
      </c>
      <c r="C20" s="4">
        <v>15</v>
      </c>
      <c r="D20" s="20"/>
      <c r="E20" s="44">
        <v>27</v>
      </c>
      <c r="F20" s="20"/>
      <c r="G20" s="44">
        <v>29</v>
      </c>
      <c r="H20" s="20"/>
      <c r="I20" s="44">
        <v>20</v>
      </c>
      <c r="J20" s="20"/>
      <c r="L20" s="44">
        <f t="shared" si="1"/>
        <v>22.75</v>
      </c>
      <c r="M20" s="49">
        <v>40</v>
      </c>
      <c r="N20" s="10"/>
      <c r="P20" s="94">
        <v>3.7105324074074076E-3</v>
      </c>
      <c r="Q20" s="132">
        <v>4.0195601851851859E-3</v>
      </c>
      <c r="R20" s="45">
        <v>3.7105324074074076E-3</v>
      </c>
      <c r="S20" s="45">
        <f>R20</f>
        <v>3.7105324074074076E-3</v>
      </c>
      <c r="T20" s="45">
        <v>3.5565972222222227E-3</v>
      </c>
      <c r="U20" s="35">
        <f>'13-14 Boys'!R21</f>
        <v>4.220949074074074E-3</v>
      </c>
      <c r="V20" s="120">
        <v>3.7105324074074076E-3</v>
      </c>
      <c r="W20" s="15"/>
    </row>
    <row r="21" spans="1:23" ht="15.75" thickBot="1" x14ac:dyDescent="0.3">
      <c r="C21" s="8"/>
      <c r="D21" s="118"/>
      <c r="E21" s="47"/>
      <c r="F21" s="118"/>
      <c r="G21" s="47"/>
      <c r="H21" s="118"/>
      <c r="I21" s="47"/>
      <c r="J21" s="118"/>
      <c r="L21" s="47"/>
      <c r="M21" s="50"/>
      <c r="N21" s="118"/>
      <c r="P21" s="95"/>
      <c r="Q21" s="132"/>
      <c r="R21" s="45"/>
      <c r="S21" s="45"/>
      <c r="T21" s="45"/>
      <c r="U21" s="35"/>
      <c r="V21" s="120"/>
      <c r="W21" s="15"/>
    </row>
    <row r="22" spans="1:23" x14ac:dyDescent="0.25">
      <c r="C22" s="62">
        <f>SUM(C3:C21)</f>
        <v>413</v>
      </c>
      <c r="D22" s="62"/>
      <c r="E22" s="62">
        <f>SUM(E3:E21)</f>
        <v>499</v>
      </c>
      <c r="F22" s="62"/>
      <c r="G22" s="62">
        <f>SUM(G3:G21)</f>
        <v>522</v>
      </c>
      <c r="H22" s="62"/>
      <c r="I22" s="62">
        <f>SUM(I3:I21)</f>
        <v>496</v>
      </c>
      <c r="J22" s="62"/>
      <c r="W22" s="15"/>
    </row>
    <row r="23" spans="1:23" x14ac:dyDescent="0.25">
      <c r="W23" s="15"/>
    </row>
    <row r="25" spans="1:23" x14ac:dyDescent="0.25">
      <c r="L25" s="73"/>
      <c r="P25" s="51"/>
      <c r="Q25" s="51"/>
      <c r="R25" s="51"/>
      <c r="T25" s="51"/>
    </row>
    <row r="26" spans="1:23" x14ac:dyDescent="0.25">
      <c r="A26" s="81" t="s">
        <v>37</v>
      </c>
      <c r="L26" s="73"/>
      <c r="P26" s="51"/>
      <c r="Q26" s="51"/>
      <c r="R26" s="51"/>
      <c r="T26" s="51"/>
    </row>
    <row r="27" spans="1:23" x14ac:dyDescent="0.25">
      <c r="A27" s="81" t="s">
        <v>53</v>
      </c>
      <c r="K27" s="73"/>
      <c r="L27" s="73"/>
      <c r="O27" s="73"/>
      <c r="P27" s="51"/>
      <c r="Q27" s="51"/>
      <c r="R27" s="51"/>
      <c r="S27" s="51"/>
      <c r="T27" s="51"/>
    </row>
    <row r="28" spans="1:23" x14ac:dyDescent="0.25">
      <c r="A28" s="82" t="s">
        <v>54</v>
      </c>
      <c r="K28" s="73"/>
      <c r="L28" s="73"/>
      <c r="O28" s="73"/>
      <c r="P28" s="51"/>
      <c r="Q28" s="51"/>
      <c r="R28" s="51"/>
      <c r="S28" s="51"/>
      <c r="T28" s="51"/>
    </row>
    <row r="29" spans="1:23" x14ac:dyDescent="0.25">
      <c r="A29" s="82" t="s">
        <v>39</v>
      </c>
      <c r="K29" s="73"/>
      <c r="L29" s="73"/>
      <c r="O29" s="73"/>
      <c r="P29" s="51"/>
      <c r="Q29" s="51"/>
      <c r="R29" s="51"/>
      <c r="S29" s="51"/>
      <c r="T29" s="51"/>
    </row>
    <row r="30" spans="1:23" x14ac:dyDescent="0.25">
      <c r="A30" s="82" t="s">
        <v>38</v>
      </c>
      <c r="K30" s="73"/>
      <c r="L30" s="73"/>
      <c r="O30" s="73"/>
      <c r="P30" s="51"/>
      <c r="Q30" s="51"/>
      <c r="R30" s="51"/>
      <c r="S30" s="51"/>
      <c r="T30" s="51"/>
    </row>
    <row r="31" spans="1:23" x14ac:dyDescent="0.25">
      <c r="A31" s="81" t="s">
        <v>55</v>
      </c>
      <c r="K31" s="73"/>
      <c r="L31" s="73"/>
      <c r="O31" s="73"/>
      <c r="P31" s="51"/>
      <c r="Q31" s="51"/>
      <c r="R31" s="51"/>
      <c r="S31" s="51"/>
      <c r="T31" s="51"/>
    </row>
    <row r="32" spans="1:23" x14ac:dyDescent="0.25">
      <c r="A32" s="82" t="s">
        <v>42</v>
      </c>
      <c r="K32" s="73"/>
      <c r="L32" s="73"/>
      <c r="O32" s="73"/>
      <c r="P32" s="51"/>
      <c r="Q32" s="51"/>
      <c r="R32" s="51"/>
      <c r="S32" s="51"/>
      <c r="T32" s="51"/>
    </row>
    <row r="33" spans="1:20" x14ac:dyDescent="0.25">
      <c r="A33" s="82" t="s">
        <v>43</v>
      </c>
      <c r="K33" s="73"/>
      <c r="L33" s="73"/>
      <c r="O33" s="73"/>
      <c r="P33" s="51"/>
      <c r="Q33" s="51"/>
      <c r="R33" s="51"/>
      <c r="S33" s="51"/>
      <c r="T33" s="51"/>
    </row>
    <row r="34" spans="1:20" x14ac:dyDescent="0.25">
      <c r="A34" s="82" t="s">
        <v>40</v>
      </c>
      <c r="K34" s="73"/>
      <c r="L34" s="73"/>
      <c r="O34" s="73"/>
      <c r="P34" s="51"/>
      <c r="Q34" s="51"/>
      <c r="R34" s="51"/>
      <c r="S34" s="51"/>
      <c r="T34" s="51"/>
    </row>
    <row r="35" spans="1:20" x14ac:dyDescent="0.25">
      <c r="A35" s="81" t="s">
        <v>41</v>
      </c>
      <c r="K35" s="73"/>
      <c r="L35" s="73"/>
      <c r="O35" s="73"/>
      <c r="P35" s="51"/>
      <c r="Q35" s="51"/>
      <c r="R35" s="51"/>
      <c r="S35" s="51"/>
      <c r="T35" s="51"/>
    </row>
    <row r="36" spans="1:20" x14ac:dyDescent="0.25">
      <c r="A36" s="82" t="s">
        <v>42</v>
      </c>
      <c r="K36" s="73"/>
      <c r="L36" s="73"/>
      <c r="O36" s="73"/>
      <c r="P36" s="51"/>
      <c r="Q36" s="51"/>
      <c r="R36" s="51"/>
      <c r="S36" s="51"/>
      <c r="T36" s="51"/>
    </row>
    <row r="37" spans="1:20" x14ac:dyDescent="0.25">
      <c r="A37" s="82" t="s">
        <v>43</v>
      </c>
      <c r="K37" s="73"/>
      <c r="L37" s="73"/>
      <c r="O37" s="73"/>
      <c r="P37" s="51"/>
      <c r="Q37" s="51"/>
      <c r="R37" s="51"/>
      <c r="S37" s="51"/>
      <c r="T37" s="51"/>
    </row>
    <row r="38" spans="1:20" x14ac:dyDescent="0.25">
      <c r="A38" s="82" t="s">
        <v>44</v>
      </c>
      <c r="K38" s="73"/>
      <c r="L38" s="73"/>
      <c r="O38" s="73"/>
      <c r="P38" s="51"/>
      <c r="Q38" s="51"/>
      <c r="R38" s="51"/>
      <c r="S38" s="51"/>
      <c r="T38" s="51"/>
    </row>
    <row r="39" spans="1:20" x14ac:dyDescent="0.25">
      <c r="A39" s="81" t="s">
        <v>45</v>
      </c>
      <c r="K39" s="73"/>
      <c r="L39" s="73"/>
      <c r="O39" s="73"/>
      <c r="P39" s="51"/>
      <c r="Q39" s="51"/>
      <c r="R39" s="51"/>
      <c r="S39" s="51"/>
      <c r="T39" s="51"/>
    </row>
    <row r="40" spans="1:20" x14ac:dyDescent="0.25">
      <c r="A40" s="82" t="s">
        <v>46</v>
      </c>
      <c r="K40" s="73"/>
      <c r="L40" s="73"/>
      <c r="O40" s="73"/>
      <c r="P40" s="51"/>
      <c r="Q40" s="51"/>
      <c r="R40" s="51"/>
      <c r="S40" s="51"/>
      <c r="T40" s="51"/>
    </row>
    <row r="41" spans="1:20" x14ac:dyDescent="0.25">
      <c r="A41" s="82" t="s">
        <v>47</v>
      </c>
      <c r="K41" s="73"/>
      <c r="L41" s="73"/>
      <c r="O41" s="73"/>
      <c r="P41" s="51"/>
      <c r="Q41" s="51"/>
      <c r="R41" s="51"/>
      <c r="S41" s="51"/>
      <c r="T41" s="51"/>
    </row>
    <row r="42" spans="1:20" x14ac:dyDescent="0.25">
      <c r="A42" s="82" t="s">
        <v>40</v>
      </c>
      <c r="K42" s="73"/>
      <c r="L42" s="73"/>
      <c r="O42" s="73"/>
      <c r="P42" s="51"/>
      <c r="Q42" s="51"/>
      <c r="R42" s="51"/>
      <c r="S42" s="51"/>
      <c r="T42" s="51"/>
    </row>
    <row r="43" spans="1:20" x14ac:dyDescent="0.25">
      <c r="A43" s="81" t="s">
        <v>48</v>
      </c>
      <c r="K43" s="73"/>
      <c r="L43" s="73"/>
      <c r="O43" s="73"/>
      <c r="P43" s="51"/>
      <c r="Q43" s="51"/>
      <c r="R43" s="51"/>
      <c r="S43" s="51"/>
      <c r="T43" s="51"/>
    </row>
    <row r="44" spans="1:20" x14ac:dyDescent="0.25">
      <c r="A44" s="82" t="s">
        <v>49</v>
      </c>
      <c r="K44" s="73"/>
      <c r="L44" s="73"/>
      <c r="O44" s="73"/>
      <c r="P44" s="51"/>
      <c r="Q44" s="51"/>
      <c r="R44" s="51"/>
      <c r="S44" s="51"/>
      <c r="T44" s="51"/>
    </row>
    <row r="45" spans="1:20" x14ac:dyDescent="0.25">
      <c r="A45" s="82" t="s">
        <v>50</v>
      </c>
      <c r="K45" s="73"/>
      <c r="L45" s="73"/>
      <c r="O45" s="73"/>
      <c r="P45" s="51"/>
      <c r="Q45" s="51"/>
      <c r="R45" s="51"/>
      <c r="S45" s="51"/>
      <c r="T45" s="51"/>
    </row>
    <row r="46" spans="1:20" x14ac:dyDescent="0.25">
      <c r="A46" s="82" t="s">
        <v>40</v>
      </c>
      <c r="K46" s="73"/>
      <c r="L46" s="73"/>
      <c r="O46" s="73"/>
      <c r="P46" s="51"/>
      <c r="Q46" s="51"/>
      <c r="R46" s="51"/>
      <c r="S46" s="51"/>
      <c r="T46" s="51"/>
    </row>
    <row r="47" spans="1:20" x14ac:dyDescent="0.25">
      <c r="K47" s="73"/>
      <c r="L47" s="73"/>
      <c r="O47" s="73"/>
      <c r="P47" s="51"/>
      <c r="Q47" s="51"/>
      <c r="R47" s="51"/>
      <c r="S47" s="51"/>
      <c r="T47" s="51"/>
    </row>
    <row r="48" spans="1:20" x14ac:dyDescent="0.25">
      <c r="K48" s="73"/>
      <c r="L48" s="73"/>
      <c r="O48" s="73"/>
      <c r="P48" s="51"/>
      <c r="Q48" s="51"/>
      <c r="R48" s="51"/>
      <c r="S48" s="51"/>
      <c r="T48" s="51"/>
    </row>
    <row r="49" spans="11:19" x14ac:dyDescent="0.25">
      <c r="K49" s="73"/>
      <c r="O49" s="73"/>
      <c r="S49" s="51"/>
    </row>
    <row r="50" spans="11:19" x14ac:dyDescent="0.25">
      <c r="K50" s="73"/>
      <c r="O50" s="73"/>
      <c r="S50" s="51"/>
    </row>
  </sheetData>
  <mergeCells count="4">
    <mergeCell ref="C2:D2"/>
    <mergeCell ref="E2:F2"/>
    <mergeCell ref="I2:J2"/>
    <mergeCell ref="G2:H2"/>
  </mergeCells>
  <pageMargins left="0.7" right="0.7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opLeftCell="A5" workbookViewId="0">
      <selection activeCell="K24" sqref="K24"/>
    </sheetView>
  </sheetViews>
  <sheetFormatPr defaultRowHeight="15" x14ac:dyDescent="0.25"/>
  <cols>
    <col min="1" max="9" width="13.7109375" customWidth="1"/>
  </cols>
  <sheetData>
    <row r="1" spans="1:9" ht="66" customHeight="1" x14ac:dyDescent="0.5">
      <c r="A1" s="146" t="s">
        <v>66</v>
      </c>
      <c r="B1" s="146"/>
      <c r="C1" s="146"/>
      <c r="D1" s="146"/>
      <c r="E1" s="146"/>
      <c r="F1" s="146"/>
      <c r="G1" s="146"/>
      <c r="H1" s="146"/>
      <c r="I1" s="146" t="s">
        <v>65</v>
      </c>
    </row>
    <row r="2" spans="1:9" x14ac:dyDescent="0.25">
      <c r="A2" s="124" t="s">
        <v>59</v>
      </c>
      <c r="B2" s="125" t="s">
        <v>60</v>
      </c>
      <c r="C2" s="125" t="s">
        <v>61</v>
      </c>
      <c r="D2" s="125" t="s">
        <v>21</v>
      </c>
      <c r="E2" s="125" t="s">
        <v>23</v>
      </c>
      <c r="F2" s="125" t="s">
        <v>22</v>
      </c>
      <c r="G2" s="125" t="s">
        <v>24</v>
      </c>
      <c r="H2" s="125" t="s">
        <v>25</v>
      </c>
      <c r="I2" s="125" t="s">
        <v>26</v>
      </c>
    </row>
    <row r="3" spans="1:9" ht="18" customHeight="1" x14ac:dyDescent="0.25">
      <c r="A3" s="126" t="s">
        <v>0</v>
      </c>
      <c r="B3" s="127">
        <f>'10 &amp; U Girls'!R5</f>
        <v>4.2928240740740747E-4</v>
      </c>
      <c r="C3" s="127">
        <f>'10 &amp; U Boys'!R5</f>
        <v>4.3969907407407407E-4</v>
      </c>
      <c r="D3" s="127">
        <f>'11-12 Girls'!S5</f>
        <v>3.7372685185185187E-4</v>
      </c>
      <c r="E3" s="127">
        <f>'11-12 Boys'!S4</f>
        <v>3.9224537037037033E-4</v>
      </c>
      <c r="F3" s="127">
        <f>'13-14 Girls'!V5</f>
        <v>3.563657407407407E-4</v>
      </c>
      <c r="G3" s="127">
        <f>'13-14 Boys'!R4</f>
        <v>3.4131944444444444E-4</v>
      </c>
      <c r="H3" s="127">
        <f>'Senior Girls'!V5</f>
        <v>3.563657407407407E-4</v>
      </c>
      <c r="I3" s="127">
        <f>'Senior Boys'!V3</f>
        <v>3.1932870370370367E-4</v>
      </c>
    </row>
    <row r="4" spans="1:9" ht="18" customHeight="1" x14ac:dyDescent="0.25">
      <c r="A4" s="126" t="s">
        <v>1</v>
      </c>
      <c r="B4" s="127">
        <f>'10 &amp; U Girls'!R6</f>
        <v>9.6863425925925925E-4</v>
      </c>
      <c r="C4" s="127">
        <f>'10 &amp; U Boys'!R6</f>
        <v>9.9062499999999997E-4</v>
      </c>
      <c r="D4" s="127">
        <f>'11-12 Girls'!S6</f>
        <v>8.2280092592592604E-4</v>
      </c>
      <c r="E4" s="127">
        <f>'11-12 Boys'!S5</f>
        <v>8.2974537037037045E-4</v>
      </c>
      <c r="F4" s="127">
        <f>'13-14 Girls'!V6</f>
        <v>7.765046296296297E-4</v>
      </c>
      <c r="G4" s="127">
        <f>'13-14 Boys'!R5</f>
        <v>7.5567129629629639E-4</v>
      </c>
      <c r="H4" s="127">
        <f>'Senior Girls'!V6</f>
        <v>7.765046296296297E-4</v>
      </c>
      <c r="I4" s="127">
        <f>'Senior Boys'!V4</f>
        <v>7.0011574074074073E-4</v>
      </c>
    </row>
    <row r="5" spans="1:9" ht="18" customHeight="1" x14ac:dyDescent="0.25">
      <c r="A5" s="126" t="s">
        <v>2</v>
      </c>
      <c r="B5" s="127">
        <f>'10 &amp; U Girls'!R7</f>
        <v>2.1584490740740739E-3</v>
      </c>
      <c r="C5" s="127">
        <f>'10 &amp; U Boys'!R7</f>
        <v>2.1179398148148151E-3</v>
      </c>
      <c r="D5" s="127">
        <f>'11-12 Girls'!S7</f>
        <v>1.8228009259259258E-3</v>
      </c>
      <c r="E5" s="127">
        <f>'11-12 Boys'!S6</f>
        <v>1.8459490740740743E-3</v>
      </c>
      <c r="F5" s="127">
        <f>'13-14 Girls'!V7</f>
        <v>1.7047453703703704E-3</v>
      </c>
      <c r="G5" s="127">
        <f>'13-14 Boys'!R6</f>
        <v>1.6434027777777777E-3</v>
      </c>
      <c r="H5" s="127">
        <f>'Senior Girls'!V7</f>
        <v>1.6677083333333333E-3</v>
      </c>
      <c r="I5" s="127">
        <f>'Senior Boys'!V5</f>
        <v>1.5565972222222222E-3</v>
      </c>
    </row>
    <row r="6" spans="1:9" ht="18" customHeight="1" x14ac:dyDescent="0.25">
      <c r="A6" s="126" t="s">
        <v>28</v>
      </c>
      <c r="B6" s="127">
        <f>'10 &amp; U Girls'!R8</f>
        <v>4.7579861111111113E-3</v>
      </c>
      <c r="C6" s="127">
        <f>'10 &amp; U Boys'!R8</f>
        <v>4.6827546296296296E-3</v>
      </c>
      <c r="D6" s="127">
        <f>'11-12 Girls'!S8</f>
        <v>3.918865740740741E-3</v>
      </c>
      <c r="E6" s="127">
        <f>'11-12 Boys'!S7</f>
        <v>4.0253472222222227E-3</v>
      </c>
      <c r="F6" s="127">
        <f>'13-14 Girls'!V8</f>
        <v>3.6445601851851851E-3</v>
      </c>
      <c r="G6" s="127">
        <f>'13-14 Boys'!R7</f>
        <v>3.5623842592592586E-3</v>
      </c>
      <c r="H6" s="127">
        <f>'Senior Girls'!V8</f>
        <v>3.5565972222222227E-3</v>
      </c>
      <c r="I6" s="127">
        <f>'Senior Boys'!V6</f>
        <v>3.3112268518518517E-3</v>
      </c>
    </row>
    <row r="7" spans="1:9" ht="18" customHeight="1" x14ac:dyDescent="0.25">
      <c r="A7" s="126" t="s">
        <v>29</v>
      </c>
      <c r="B7" s="127"/>
      <c r="C7" s="127"/>
      <c r="D7" s="127">
        <f>'11-12 Girls'!S9</f>
        <v>8.5577546296296304E-3</v>
      </c>
      <c r="E7" s="127">
        <f>'11-12 Boys'!S8</f>
        <v>8.5091435185185183E-3</v>
      </c>
      <c r="F7" s="127">
        <f>'13-14 Girls'!V9</f>
        <v>7.4998842592592591E-3</v>
      </c>
      <c r="G7" s="127">
        <f>'13-14 Boys'!R8</f>
        <v>7.3575231481481486E-3</v>
      </c>
      <c r="H7" s="127">
        <f>'Senior Girls'!V9</f>
        <v>7.3540509259259262E-3</v>
      </c>
      <c r="I7" s="127">
        <f>'Senior Boys'!V7</f>
        <v>6.9489583333333339E-3</v>
      </c>
    </row>
    <row r="8" spans="1:9" ht="18" customHeight="1" x14ac:dyDescent="0.25">
      <c r="A8" s="126" t="s">
        <v>30</v>
      </c>
      <c r="B8" s="127"/>
      <c r="C8" s="127"/>
      <c r="D8" s="127">
        <f>'11-12 Girls'!S10</f>
        <v>1.6613310185185186E-2</v>
      </c>
      <c r="E8" s="127">
        <f>'11-12 Boys'!S9</f>
        <v>1.6267245370370369E-2</v>
      </c>
      <c r="F8" s="127">
        <f>'13-14 Girls'!V10</f>
        <v>1.4349421296296296E-2</v>
      </c>
      <c r="G8" s="127">
        <f>'13-14 Boys'!R9</f>
        <v>1.3977893518518518E-2</v>
      </c>
      <c r="H8" s="127">
        <f>'Senior Girls'!V10</f>
        <v>1.4126041666666667E-2</v>
      </c>
      <c r="I8" s="127">
        <f>'Senior Boys'!V8</f>
        <v>1.3183912037037037E-2</v>
      </c>
    </row>
    <row r="9" spans="1:9" ht="9" customHeight="1" x14ac:dyDescent="0.25">
      <c r="A9" s="126"/>
      <c r="B9" s="127"/>
      <c r="C9" s="127"/>
      <c r="D9" s="127"/>
      <c r="E9" s="127"/>
      <c r="F9" s="127"/>
      <c r="G9" s="127"/>
      <c r="H9" s="127"/>
      <c r="I9" s="127"/>
    </row>
    <row r="10" spans="1:9" ht="18" customHeight="1" x14ac:dyDescent="0.25">
      <c r="A10" s="126" t="s">
        <v>3</v>
      </c>
      <c r="B10" s="127">
        <f>'10 &amp; U Girls'!R10</f>
        <v>5.2187500000000009E-4</v>
      </c>
      <c r="C10" s="127">
        <f>'10 &amp; U Boys'!R10</f>
        <v>5.346064814814815E-4</v>
      </c>
      <c r="D10" s="127">
        <f>'11-12 Girls'!S12</f>
        <v>4.5358796296296298E-4</v>
      </c>
      <c r="E10" s="127">
        <f>'11-12 Boys'!S11</f>
        <v>4.6516203703703699E-4</v>
      </c>
      <c r="F10" s="127"/>
      <c r="G10" s="127"/>
      <c r="H10" s="127"/>
      <c r="I10" s="127"/>
    </row>
    <row r="11" spans="1:9" ht="18" customHeight="1" x14ac:dyDescent="0.25">
      <c r="A11" s="126" t="s">
        <v>4</v>
      </c>
      <c r="B11" s="127">
        <f>'10 &amp; U Girls'!R11</f>
        <v>1.1376157407407409E-3</v>
      </c>
      <c r="C11" s="127">
        <f>'10 &amp; U Boys'!R11</f>
        <v>1.1815972222222221E-3</v>
      </c>
      <c r="D11" s="127">
        <f>'11-12 Girls'!S13</f>
        <v>9.5937500000000005E-4</v>
      </c>
      <c r="E11" s="127">
        <f>'11-12 Boys'!S12</f>
        <v>9.9641203703703719E-4</v>
      </c>
      <c r="F11" s="127">
        <f>'13-14 Girls'!V12</f>
        <v>8.991898148148148E-4</v>
      </c>
      <c r="G11" s="127">
        <f>'13-14 Boys'!R11</f>
        <v>9.061342592592592E-4</v>
      </c>
      <c r="H11" s="127">
        <f>'Senior Girls'!V12</f>
        <v>8.7951388888888888E-4</v>
      </c>
      <c r="I11" s="127">
        <f>'Senior Boys'!V10</f>
        <v>7.9733796296296291E-4</v>
      </c>
    </row>
    <row r="12" spans="1:9" ht="18" customHeight="1" x14ac:dyDescent="0.25">
      <c r="A12" s="126" t="s">
        <v>15</v>
      </c>
      <c r="B12" s="127"/>
      <c r="C12" s="127"/>
      <c r="D12" s="127">
        <f>'11-12 Girls'!S14</f>
        <v>2.0924768518518519E-3</v>
      </c>
      <c r="E12" s="127">
        <f>'11-12 Boys'!S13</f>
        <v>2.1584490740740739E-3</v>
      </c>
      <c r="F12" s="127">
        <f>'13-14 Girls'!V13</f>
        <v>1.953587962962963E-3</v>
      </c>
      <c r="G12" s="127">
        <f>'13-14 Boys'!R12</f>
        <v>1.9640046296296298E-3</v>
      </c>
      <c r="H12" s="127">
        <f>'Senior Girls'!V13</f>
        <v>1.9315972222222219E-3</v>
      </c>
      <c r="I12" s="127">
        <f>'Senior Boys'!V11</f>
        <v>1.7961805555555554E-3</v>
      </c>
    </row>
    <row r="13" spans="1:9" ht="9" customHeight="1" x14ac:dyDescent="0.25">
      <c r="A13" s="126"/>
      <c r="B13" s="127"/>
      <c r="C13" s="127"/>
      <c r="D13" s="127"/>
      <c r="E13" s="127"/>
      <c r="F13" s="127"/>
      <c r="G13" s="127"/>
      <c r="H13" s="127"/>
      <c r="I13" s="127"/>
    </row>
    <row r="14" spans="1:9" ht="18" customHeight="1" x14ac:dyDescent="0.25">
      <c r="A14" s="126" t="s">
        <v>5</v>
      </c>
      <c r="B14" s="127">
        <f>'10 &amp; U Girls'!R13</f>
        <v>6.1678240740740736E-4</v>
      </c>
      <c r="C14" s="127">
        <f>'10 &amp; U Boys'!R13</f>
        <v>6.1678240740740736E-4</v>
      </c>
      <c r="D14" s="127">
        <f>'11-12 Girls'!S16</f>
        <v>5.1608796296296309E-4</v>
      </c>
      <c r="E14" s="127">
        <f>'11-12 Boys'!S15</f>
        <v>5.253472222222223E-4</v>
      </c>
      <c r="F14" s="127"/>
      <c r="G14" s="127"/>
      <c r="H14" s="127"/>
      <c r="I14" s="127"/>
    </row>
    <row r="15" spans="1:9" ht="18" customHeight="1" x14ac:dyDescent="0.25">
      <c r="A15" s="126" t="s">
        <v>6</v>
      </c>
      <c r="B15" s="127">
        <f>'10 &amp; U Girls'!R14</f>
        <v>1.3621527777777779E-3</v>
      </c>
      <c r="C15" s="127">
        <f>'10 &amp; U Boys'!R14</f>
        <v>1.3621527777777779E-3</v>
      </c>
      <c r="D15" s="127">
        <f>'11-12 Girls'!S17</f>
        <v>1.1306712962962961E-3</v>
      </c>
      <c r="E15" s="127">
        <f>'11-12 Boys'!S16</f>
        <v>1.1399305555555557E-3</v>
      </c>
      <c r="F15" s="127">
        <f>'13-14 Girls'!V15</f>
        <v>1.0542824074074074E-3</v>
      </c>
      <c r="G15" s="127">
        <f>'13-14 Boys'!R14</f>
        <v>1.0010416666666668E-3</v>
      </c>
      <c r="H15" s="127">
        <f>'Senior Girls'!V15</f>
        <v>9.8831018518518517E-4</v>
      </c>
      <c r="I15" s="127">
        <f>'Senior Boys'!V13</f>
        <v>8.9108796296296288E-4</v>
      </c>
    </row>
    <row r="16" spans="1:9" ht="18" customHeight="1" x14ac:dyDescent="0.25">
      <c r="A16" s="126" t="s">
        <v>16</v>
      </c>
      <c r="B16" s="127"/>
      <c r="C16" s="127"/>
      <c r="D16" s="127">
        <f>'11-12 Girls'!S18</f>
        <v>2.4616898148148146E-3</v>
      </c>
      <c r="E16" s="127">
        <f>'11-12 Boys'!S17</f>
        <v>2.4153935185185185E-3</v>
      </c>
      <c r="F16" s="127">
        <f>'13-14 Girls'!V16</f>
        <v>2.291550925925926E-3</v>
      </c>
      <c r="G16" s="127">
        <f>'13-14 Boys'!R15</f>
        <v>2.217476851851852E-3</v>
      </c>
      <c r="H16" s="127">
        <f>'Senior Girls'!V16</f>
        <v>2.2348379629629632E-3</v>
      </c>
      <c r="I16" s="127">
        <f>'Senior Boys'!V14</f>
        <v>2.0311342592592594E-3</v>
      </c>
    </row>
    <row r="17" spans="1:9" ht="9" customHeight="1" x14ac:dyDescent="0.25">
      <c r="A17" s="126"/>
      <c r="B17" s="127"/>
      <c r="C17" s="127"/>
      <c r="D17" s="127"/>
      <c r="E17" s="127"/>
      <c r="F17" s="127"/>
      <c r="G17" s="127"/>
      <c r="H17" s="127"/>
      <c r="I17" s="127"/>
    </row>
    <row r="18" spans="1:9" ht="18" customHeight="1" x14ac:dyDescent="0.25">
      <c r="A18" s="126" t="s">
        <v>62</v>
      </c>
      <c r="B18" s="127">
        <f>'10 &amp; U Girls'!R16</f>
        <v>5.1493055555555558E-4</v>
      </c>
      <c r="C18" s="127">
        <f>'10 &amp; U Boys'!R16</f>
        <v>5.322916666666667E-4</v>
      </c>
      <c r="D18" s="127">
        <f>'11-12 Girls'!S20</f>
        <v>4.2233796296296306E-4</v>
      </c>
      <c r="E18" s="127">
        <f>'11-12 Boys'!S19</f>
        <v>4.4780092592592587E-4</v>
      </c>
      <c r="F18" s="127"/>
      <c r="G18" s="127"/>
      <c r="H18" s="127"/>
      <c r="I18" s="127"/>
    </row>
    <row r="19" spans="1:9" ht="18" customHeight="1" x14ac:dyDescent="0.25">
      <c r="A19" s="126" t="s">
        <v>63</v>
      </c>
      <c r="B19" s="127">
        <f>'10 &amp; U Girls'!R17</f>
        <v>1.3077546296296294E-3</v>
      </c>
      <c r="C19" s="127">
        <f>'10 &amp; U Boys'!R17</f>
        <v>1.289236111111111E-3</v>
      </c>
      <c r="D19" s="127">
        <f>'11-12 Girls'!S21</f>
        <v>9.8715277777777777E-4</v>
      </c>
      <c r="E19" s="127">
        <f>'11-12 Boys'!S20</f>
        <v>9.9872685185185177E-4</v>
      </c>
      <c r="F19" s="127">
        <f>'13-14 Girls'!V18</f>
        <v>9.0844907407407411E-4</v>
      </c>
      <c r="G19" s="127">
        <f>'13-14 Boys'!R17</f>
        <v>8.7372685185185177E-4</v>
      </c>
      <c r="H19" s="127">
        <f>'Senior Girls'!V18</f>
        <v>8.4942129629629636E-4</v>
      </c>
      <c r="I19" s="127">
        <f>'Senior Boys'!V16</f>
        <v>7.6724537037037039E-4</v>
      </c>
    </row>
    <row r="20" spans="1:9" ht="18" customHeight="1" x14ac:dyDescent="0.25">
      <c r="A20" s="126" t="s">
        <v>64</v>
      </c>
      <c r="B20" s="127"/>
      <c r="C20" s="127"/>
      <c r="D20" s="127">
        <f>'11-12 Girls'!S22</f>
        <v>2.2012731481481484E-3</v>
      </c>
      <c r="E20" s="127">
        <f>'11-12 Boys'!S21</f>
        <v>2.1723379629629632E-3</v>
      </c>
      <c r="F20" s="127">
        <f>'13-14 Girls'!V19</f>
        <v>2.0774305555555559E-3</v>
      </c>
      <c r="G20" s="127">
        <f>'13-14 Boys'!R18</f>
        <v>1.9582175925925926E-3</v>
      </c>
      <c r="H20" s="127">
        <f>'Senior Girls'!V19</f>
        <v>1.9454861111111112E-3</v>
      </c>
      <c r="I20" s="127">
        <f>'Senior Boys'!V17</f>
        <v>1.7846064814814816E-3</v>
      </c>
    </row>
    <row r="21" spans="1:9" ht="9" customHeight="1" x14ac:dyDescent="0.25">
      <c r="A21" s="126"/>
      <c r="B21" s="127"/>
      <c r="C21" s="127"/>
      <c r="D21" s="127"/>
      <c r="E21" s="127"/>
      <c r="F21" s="127"/>
      <c r="G21" s="127"/>
      <c r="H21" s="127"/>
      <c r="I21" s="127"/>
    </row>
    <row r="22" spans="1:9" ht="18" customHeight="1" x14ac:dyDescent="0.25">
      <c r="A22" s="126" t="s">
        <v>9</v>
      </c>
      <c r="B22" s="127">
        <f>'10 &amp; U Girls'!R19</f>
        <v>2.507986111111111E-3</v>
      </c>
      <c r="C22" s="127">
        <f>'10 &amp; U Boys'!R19</f>
        <v>2.5554398148148146E-3</v>
      </c>
      <c r="D22" s="127">
        <f>'11-12 Girls'!S24</f>
        <v>2.0774305555555559E-3</v>
      </c>
      <c r="E22" s="127">
        <f>'11-12 Boys'!S23</f>
        <v>2.1908564814814816E-3</v>
      </c>
      <c r="F22" s="127">
        <f>'13-14 Girls'!V21</f>
        <v>1.976736111111111E-3</v>
      </c>
      <c r="G22" s="127">
        <f>'13-14 Boys'!R20</f>
        <v>1.9188657407407409E-3</v>
      </c>
      <c r="H22" s="127">
        <f>'Senior Girls'!V21</f>
        <v>1.9072916666666667E-3</v>
      </c>
      <c r="I22" s="127">
        <f>'Senior Boys'!V19</f>
        <v>1.7521990740740742E-3</v>
      </c>
    </row>
    <row r="23" spans="1:9" ht="18" customHeight="1" x14ac:dyDescent="0.25">
      <c r="A23" s="126" t="s">
        <v>18</v>
      </c>
      <c r="B23" s="127"/>
      <c r="C23" s="127"/>
      <c r="D23" s="127">
        <f>'11-12 Girls'!S25</f>
        <v>4.7232638888888888E-3</v>
      </c>
      <c r="E23" s="127">
        <f>'11-12 Boys'!S24</f>
        <v>4.6225694444444448E-3</v>
      </c>
      <c r="F23" s="127">
        <f>'13-14 Girls'!V22</f>
        <v>4.3297453703703701E-3</v>
      </c>
      <c r="G23" s="127">
        <f>'13-14 Boys'!R21</f>
        <v>4.220949074074074E-3</v>
      </c>
      <c r="H23" s="127">
        <f>'Senior Girls'!V22</f>
        <v>4.0473379629629627E-3</v>
      </c>
      <c r="I23" s="127">
        <f>'Senior Boys'!V20</f>
        <v>3.7105324074074076E-3</v>
      </c>
    </row>
    <row r="24" spans="1:9" x14ac:dyDescent="0.25">
      <c r="I24" s="123" t="s">
        <v>75</v>
      </c>
    </row>
  </sheetData>
  <mergeCells count="1">
    <mergeCell ref="A1:I1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 &amp; U Girls</vt:lpstr>
      <vt:lpstr>11-12 Girls</vt:lpstr>
      <vt:lpstr>13-14 Girls</vt:lpstr>
      <vt:lpstr>Senior Girls</vt:lpstr>
      <vt:lpstr>10 &amp; U Boys</vt:lpstr>
      <vt:lpstr>11-12 Boys</vt:lpstr>
      <vt:lpstr>13-14 Boys</vt:lpstr>
      <vt:lpstr>Senior Boys</vt:lpstr>
      <vt:lpstr>Long Course Meters Q Times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Kelley</dc:creator>
  <cp:lastModifiedBy>kelley_bobby</cp:lastModifiedBy>
  <cp:lastPrinted>2017-08-11T14:38:19Z</cp:lastPrinted>
  <dcterms:created xsi:type="dcterms:W3CDTF">2011-10-17T15:49:45Z</dcterms:created>
  <dcterms:modified xsi:type="dcterms:W3CDTF">2017-08-11T15:26:06Z</dcterms:modified>
</cp:coreProperties>
</file>