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ate1904="1"/>
  <mc:AlternateContent xmlns:mc="http://schemas.openxmlformats.org/markup-compatibility/2006">
    <mc:Choice Requires="x15">
      <x15ac:absPath xmlns:x15ac="http://schemas.microsoft.com/office/spreadsheetml/2010/11/ac" url="C:\Users\Robert\Documents\Swimming\Technical_Planning_Committee\"/>
    </mc:Choice>
  </mc:AlternateContent>
  <xr:revisionPtr revIDLastSave="0" documentId="13_ncr:1_{23391844-363B-41C1-B50B-98F2D51E515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4 Short Course 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L23" i="1"/>
  <c r="M23" i="1" s="1"/>
  <c r="L12" i="1"/>
  <c r="M12" i="1" s="1"/>
  <c r="L10" i="1"/>
  <c r="M10" i="1" s="1"/>
  <c r="D28" i="1"/>
  <c r="D27" i="1"/>
  <c r="D26" i="1"/>
  <c r="D24" i="1"/>
  <c r="D22" i="1"/>
  <c r="D20" i="1"/>
  <c r="D19" i="1"/>
  <c r="D18" i="1"/>
  <c r="D15" i="1"/>
  <c r="D14" i="1"/>
  <c r="D13" i="1"/>
  <c r="D11" i="1"/>
  <c r="D9" i="1"/>
  <c r="D7" i="1"/>
  <c r="D6" i="1"/>
  <c r="D5" i="1"/>
  <c r="L21" i="1"/>
  <c r="M21" i="1" s="1"/>
  <c r="L17" i="1"/>
  <c r="M17" i="1" s="1"/>
  <c r="N17" i="1" s="1"/>
  <c r="D10" i="1" l="1"/>
  <c r="M29" i="1"/>
  <c r="N10" i="1"/>
  <c r="N21" i="1"/>
  <c r="D21" i="1"/>
  <c r="D17" i="1"/>
  <c r="N25" i="1"/>
  <c r="D25" i="1"/>
  <c r="N23" i="1"/>
  <c r="N31" i="1" s="1"/>
  <c r="D23" i="1"/>
  <c r="N12" i="1"/>
  <c r="D12" i="1"/>
  <c r="L8" i="1"/>
  <c r="M8" i="1" s="1"/>
  <c r="L4" i="1"/>
  <c r="M4" i="1" s="1"/>
  <c r="D4" i="1" l="1"/>
  <c r="N8" i="1"/>
  <c r="D8" i="1"/>
  <c r="N4" i="1"/>
  <c r="N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tc={6596DA76-9053-4659-90CA-F9A23A67D911}</author>
    <author>tc={20026D39-7FCE-4F4A-B38E-65551BE10A98}</author>
    <author>tc={DC60712F-82B5-4788-AD38-6435EA82894B}</author>
    <author>tc={907EAB92-619B-4DC8-B122-30CB46394213}</author>
    <author>tc={708A7C73-B487-4984-A3CE-F534779C5EC8}</author>
    <author>tc={3917D271-FFA0-4FD7-B5E5-D59342840C42}</author>
    <author>tc={C1D5D1CD-B749-4F47-9286-C3C2C55E9427}</author>
    <author>tc={6D9BBE2F-799A-46BB-BF96-ABB134DA3085}</author>
    <author>tc={650187B0-7E02-4EFA-A5E8-42FE93542C53}</author>
    <author>tc={2201FC8A-77DA-424E-88EF-1EE5FB5B9402}</author>
    <author>tc={E5E44CE6-CE69-4315-BA4E-CFA77FB6129A}</author>
    <author>tc={7C314034-66BB-41B2-8C25-BAF001C22416}</author>
    <author>tc={0ECA2B39-02AB-448C-B223-1462726F5C8B}</author>
    <author>tc={82CBE29C-0C8A-4B5B-A084-09D59220BAF8}</author>
    <author>tc={2B0744BF-F013-426B-9329-331BBBB8D5A9}</author>
    <author>tc={CC70E96D-4AAF-47B8-A05B-F864CBA5BDA0}</author>
    <author>tc={8BF00D18-645E-4D43-B3A9-FD1C09986743}</author>
    <author>tc={DD2049AD-8C96-47ED-BCE5-EBD383D4AA06}</author>
    <author>tc={903E9CA7-E96D-48B6-B571-7EA1E112A5E8}</author>
    <author>tc={AB1457E6-3862-4B3A-A975-E680252269C5}</author>
    <author>tc={F3D4B1FD-EAB5-4367-9BF7-756CE129D6F8}</author>
    <author>tc={4B1D1038-8B0C-4294-AD71-EB5EFE186771}</author>
    <author>tc={065B03E4-1833-49CA-B339-F863946B493E}</author>
    <author>tc={D3DF84E7-459D-40F5-A7FE-9F64AB3D2767}</author>
    <author>tc={C909EDC0-1C04-4AC0-899D-7DF0FEB3BDA6}</author>
    <author>tc={CA697C17-D9E0-4CCF-962F-2753E8877D14}</author>
    <author>tc={401F0CBD-5EB0-4BFF-A16D-C415CF9AFB66}</author>
    <author>tc={CD40B513-FEA0-46AA-AA82-8C9270781ACF}</author>
    <author>tc={DEA9A116-14E5-4E24-B533-F90448070E66}</author>
    <author>tc={E4B3EE54-D081-45F9-B831-B72DBFF2788B}</author>
    <author>tc={6887AFF1-0240-45B2-81D9-9BCFE5B3934A}</author>
    <author>tc={F8A8595B-4319-4F71-BE9C-148CDBF5E8BD}</author>
  </authors>
  <commentList>
    <comment ref="H4" authorId="0" shapeId="0" xr:uid="{6596DA76-9053-4659-90CA-F9A23A67D91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Average of B and BB times
</t>
      </text>
    </comment>
    <comment ref="J4" authorId="1" shapeId="0" xr:uid="{20026D39-7FCE-4F4A-B38E-65551BE10A98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=(3*BB + B)/4</t>
      </text>
    </comment>
    <comment ref="J5" authorId="2" shapeId="0" xr:uid="{DC60712F-82B5-4788-AD38-6435EA82894B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6" authorId="3" shapeId="0" xr:uid="{907EAB92-619B-4DC8-B122-30CB46394213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7" authorId="4" shapeId="0" xr:uid="{708A7C73-B487-4984-A3CE-F534779C5EC8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8" authorId="5" shapeId="0" xr:uid="{3917D271-FFA0-4FD7-B5E5-D59342840C4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8" authorId="6" shapeId="0" xr:uid="{C1D5D1CD-B749-4F47-9286-C3C2C55E9427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=(3*BB + B)/4</t>
      </text>
    </comment>
    <comment ref="J9" authorId="7" shapeId="0" xr:uid="{6D9BBE2F-799A-46BB-BF96-ABB134DA3085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10" authorId="8" shapeId="0" xr:uid="{650187B0-7E02-4EFA-A5E8-42FE93542C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10" authorId="9" shapeId="0" xr:uid="{2201FC8A-77DA-424E-88EF-1EE5FB5B9402}">
      <text>
        <t>[Threaded comment]
Your version of Excel allows you to read this threaded comment; however, any edits to it will get removed if the file is opened in a newer version of Excel. Learn more: https://go.microsoft.com/fwlink/?linkid=870924
Comment:
    (BB+B)/2</t>
      </text>
    </comment>
    <comment ref="J11" authorId="10" shapeId="0" xr:uid="{E5E44CE6-CE69-4315-BA4E-CFA77FB6129A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12" authorId="11" shapeId="0" xr:uid="{7C314034-66BB-41B2-8C25-BAF001C2241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12" authorId="12" shapeId="0" xr:uid="{0ECA2B39-02AB-448C-B223-1462726F5C8B}">
      <text>
        <t>[Threaded comment]
Your version of Excel allows you to read this threaded comment; however, any edits to it will get removed if the file is opened in a newer version of Excel. Learn more: https://go.microsoft.com/fwlink/?linkid=870924
Comment:
    (BB+B)/2</t>
      </text>
    </comment>
    <comment ref="J13" authorId="13" shapeId="0" xr:uid="{82CBE29C-0C8A-4B5B-A084-09D59220BAF8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14" authorId="14" shapeId="0" xr:uid="{2B0744BF-F013-426B-9329-331BBBB8D5A9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15" authorId="15" shapeId="0" xr:uid="{CC70E96D-4AAF-47B8-A05B-F864CBA5BDA0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17" authorId="16" shapeId="0" xr:uid="{8BF00D18-645E-4D43-B3A9-FD1C0998674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17" authorId="17" shapeId="0" xr:uid="{DD2049AD-8C96-47ED-BCE5-EBD383D4AA06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=(3*BB + B)/4</t>
      </text>
    </comment>
    <comment ref="J18" authorId="18" shapeId="0" xr:uid="{903E9CA7-E96D-48B6-B571-7EA1E112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19" authorId="19" shapeId="0" xr:uid="{AB1457E6-3862-4B3A-A975-E680252269C5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20" authorId="20" shapeId="0" xr:uid="{F3D4B1FD-EAB5-4367-9BF7-756CE129D6F8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21" authorId="21" shapeId="0" xr:uid="{4B1D1038-8B0C-4294-AD71-EB5EFE186771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21" authorId="22" shapeId="0" xr:uid="{065B03E4-1833-49CA-B339-F863946B493E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=(3*BB + B)/4</t>
      </text>
    </comment>
    <comment ref="J22" authorId="23" shapeId="0" xr:uid="{D3DF84E7-459D-40F5-A7FE-9F64AB3D2767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23" authorId="24" shapeId="0" xr:uid="{C909EDC0-1C04-4AC0-899D-7DF0FEB3BDA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23" authorId="25" shapeId="0" xr:uid="{CA697C17-D9E0-4CCF-962F-2753E8877D14}">
      <text>
        <t>[Threaded comment]
Your version of Excel allows you to read this threaded comment; however, any edits to it will get removed if the file is opened in a newer version of Excel. Learn more: https://go.microsoft.com/fwlink/?linkid=870924
Comment:
    (BB+B)/2</t>
      </text>
    </comment>
    <comment ref="J24" authorId="26" shapeId="0" xr:uid="{401F0CBD-5EB0-4BFF-A16D-C415CF9AFB66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H25" authorId="27" shapeId="0" xr:uid="{CD40B513-FEA0-46AA-AA82-8C9270781ACF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of B and BB times</t>
      </text>
    </comment>
    <comment ref="J25" authorId="28" shapeId="0" xr:uid="{DEA9A116-14E5-4E24-B533-F90448070E66}">
      <text>
        <t>[Threaded comment]
Your version of Excel allows you to read this threaded comment; however, any edits to it will get removed if the file is opened in a newer version of Excel. Learn more: https://go.microsoft.com/fwlink/?linkid=870924
Comment:
    (BB+B)/2</t>
      </text>
    </comment>
    <comment ref="J26" authorId="29" shapeId="0" xr:uid="{E4B3EE54-D081-45F9-B831-B72DBFF2788B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27" authorId="30" shapeId="0" xr:uid="{6887AFF1-0240-45B2-81D9-9BCFE5B3934A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J28" authorId="31" shapeId="0" xr:uid="{F8A8595B-4319-4F71-BE9C-148CDBF5E8BD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</commentList>
</comments>
</file>

<file path=xl/sharedStrings.xml><?xml version="1.0" encoding="utf-8"?>
<sst xmlns="http://schemas.openxmlformats.org/spreadsheetml/2006/main" count="193" uniqueCount="143">
  <si>
    <t>2024 Short Course Qualifying Times Information - 10&amp;U</t>
  </si>
  <si>
    <t>Age Group/Event</t>
  </si>
  <si>
    <t>2023 Top Times (top-32 when available)</t>
  </si>
  <si>
    <t>NAG A</t>
  </si>
  <si>
    <t>NAG BB</t>
  </si>
  <si>
    <t>2023 Champs Time</t>
  </si>
  <si>
    <t>10&amp;U - Girls</t>
  </si>
  <si>
    <t>50 free</t>
  </si>
  <si>
    <t>34.97</t>
  </si>
  <si>
    <t>31.39</t>
  </si>
  <si>
    <t>35.19</t>
  </si>
  <si>
    <t>37.09</t>
  </si>
  <si>
    <t>100 free</t>
  </si>
  <si>
    <t>1:18.84</t>
  </si>
  <si>
    <t>1:10.49</t>
  </si>
  <si>
    <t>1:19.99</t>
  </si>
  <si>
    <t>200 free</t>
  </si>
  <si>
    <t>2:50.76 (20th)</t>
  </si>
  <si>
    <t>2:35.39</t>
  </si>
  <si>
    <t>2:57.19</t>
  </si>
  <si>
    <t>500 free</t>
  </si>
  <si>
    <t>7:15.72 (10th)</t>
  </si>
  <si>
    <t>6:44.29</t>
  </si>
  <si>
    <t>7:34.89</t>
  </si>
  <si>
    <t>50 back</t>
  </si>
  <si>
    <t>41.62</t>
  </si>
  <si>
    <t>36.69</t>
  </si>
  <si>
    <t>41.89</t>
  </si>
  <si>
    <t>44.49</t>
  </si>
  <si>
    <t>100 back</t>
  </si>
  <si>
    <t>1:36.34</t>
  </si>
  <si>
    <t>1:19.29</t>
  </si>
  <si>
    <t>1:30.69</t>
  </si>
  <si>
    <t>50 breast</t>
  </si>
  <si>
    <t>47.99</t>
  </si>
  <si>
    <t>41.69</t>
  </si>
  <si>
    <t>47.49</t>
  </si>
  <si>
    <t>50.39</t>
  </si>
  <si>
    <t>100 breast</t>
  </si>
  <si>
    <t>1:57.75</t>
  </si>
  <si>
    <t>1:31.89</t>
  </si>
  <si>
    <t>1:44.99</t>
  </si>
  <si>
    <t>50 fly</t>
  </si>
  <si>
    <t>47.52</t>
  </si>
  <si>
    <t>36.19</t>
  </si>
  <si>
    <t>41.79</t>
  </si>
  <si>
    <t>100 fly</t>
  </si>
  <si>
    <t>1:39.69 (14th)</t>
  </si>
  <si>
    <t>1:24.09</t>
  </si>
  <si>
    <t>1:39.09</t>
  </si>
  <si>
    <t>100 IM</t>
  </si>
  <si>
    <t>1:37.97 (31st)</t>
  </si>
  <si>
    <t>1:20.79</t>
  </si>
  <si>
    <t>1:31.69</t>
  </si>
  <si>
    <t>200 IM</t>
  </si>
  <si>
    <t>3:15.59 (11th)</t>
  </si>
  <si>
    <t>2:52.69</t>
  </si>
  <si>
    <t>3:15.59</t>
  </si>
  <si>
    <t>10&amp;U - Boys</t>
  </si>
  <si>
    <t>35.30</t>
  </si>
  <si>
    <t>30.99</t>
  </si>
  <si>
    <t>34.49</t>
  </si>
  <si>
    <t>36.29</t>
  </si>
  <si>
    <t>1:17.04</t>
  </si>
  <si>
    <t>1:09.69</t>
  </si>
  <si>
    <t>1:18.79</t>
  </si>
  <si>
    <t>2:45.61 (16th)</t>
  </si>
  <si>
    <t>2:29.39</t>
  </si>
  <si>
    <t>2:47.99</t>
  </si>
  <si>
    <t>7:13.48 (12th)</t>
  </si>
  <si>
    <t>6:37.39</t>
  </si>
  <si>
    <t>7:26.99</t>
  </si>
  <si>
    <t>41.87</t>
  </si>
  <si>
    <t>36.99</t>
  </si>
  <si>
    <t>42.29</t>
  </si>
  <si>
    <t>44.89</t>
  </si>
  <si>
    <t>1:45.42 (27th)</t>
  </si>
  <si>
    <t>1:29.29</t>
  </si>
  <si>
    <t>49.49</t>
  </si>
  <si>
    <t>40.99</t>
  </si>
  <si>
    <t>46.59</t>
  </si>
  <si>
    <t>49.39</t>
  </si>
  <si>
    <t>1:49.19 (17th)</t>
  </si>
  <si>
    <t>1:29.99</t>
  </si>
  <si>
    <t>1:41.69</t>
  </si>
  <si>
    <t>50.05 (27th)</t>
  </si>
  <si>
    <t>35.39</t>
  </si>
  <si>
    <t>40.49</t>
  </si>
  <si>
    <t>43.09</t>
  </si>
  <si>
    <t>1:35.54 (13th)</t>
  </si>
  <si>
    <t>1:22.79</t>
  </si>
  <si>
    <t>1:37.09</t>
  </si>
  <si>
    <t>1:26.72 (20th)</t>
  </si>
  <si>
    <t>1:18.99</t>
  </si>
  <si>
    <t>1:28.89</t>
  </si>
  <si>
    <t>3:18.68 (16th)</t>
  </si>
  <si>
    <t>2:50.99</t>
  </si>
  <si>
    <t>3:13.19</t>
  </si>
  <si>
    <t>NAG B</t>
  </si>
  <si>
    <t>38.89</t>
  </si>
  <si>
    <t>1:29.59</t>
  </si>
  <si>
    <t>3:18.99</t>
  </si>
  <si>
    <t>8:25.39</t>
  </si>
  <si>
    <t>46.99</t>
  </si>
  <si>
    <t>1:41.99</t>
  </si>
  <si>
    <t>53.19</t>
  </si>
  <si>
    <t>1:58.09</t>
  </si>
  <si>
    <t>47.39</t>
  </si>
  <si>
    <t>1:53.99</t>
  </si>
  <si>
    <t>1:42.59</t>
  </si>
  <si>
    <t>3:38.49</t>
  </si>
  <si>
    <t>38.09</t>
  </si>
  <si>
    <t>1:27.79</t>
  </si>
  <si>
    <t>3:06.69</t>
  </si>
  <si>
    <t>8:16.69</t>
  </si>
  <si>
    <t>1:39.79</t>
  </si>
  <si>
    <t>52.09</t>
  </si>
  <si>
    <t>1:53.39</t>
  </si>
  <si>
    <t>45.69</t>
  </si>
  <si>
    <t>1:51.39</t>
  </si>
  <si>
    <t>1:38.79</t>
  </si>
  <si>
    <t>3:35.49</t>
  </si>
  <si>
    <t>Saturday Afternoon</t>
  </si>
  <si>
    <t>Sunday Afternoon</t>
  </si>
  <si>
    <t>Buffer to Finals</t>
  </si>
  <si>
    <t>Adjusted</t>
  </si>
  <si>
    <t>0:26</t>
  </si>
  <si>
    <t>0:32</t>
  </si>
  <si>
    <t>Change in Qualified Swimmers</t>
  </si>
  <si>
    <t>Qualified Swimmers 2022-2023</t>
  </si>
  <si>
    <t>Potential Change to Timeline (min)</t>
  </si>
  <si>
    <t>Estimated Change in Actual Swimmers</t>
  </si>
  <si>
    <t>2023 AG Champs Timelines</t>
  </si>
  <si>
    <t>New Buffer</t>
  </si>
  <si>
    <t>Fry - Proposed 2024 Champs Time</t>
  </si>
  <si>
    <t>Est. Qualified Swimmers 2023-2024</t>
  </si>
  <si>
    <t>Entries at 2023 AGC</t>
  </si>
  <si>
    <t>Projected Entries at 2024 AGC</t>
  </si>
  <si>
    <t>Color Key</t>
  </si>
  <si>
    <t>=(B+BB)/2</t>
  </si>
  <si>
    <t>BB Times</t>
  </si>
  <si>
    <t>2024 Time is Harder</t>
  </si>
  <si>
    <t>Fee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</si>
</sst>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>
    <font>
      <sz val="10"/>
      <color indexed="8"/>
      <name val="Helvetica Neue"/>
    </font>
    <font>
      <b/>
      <sz val="13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2"/>
      <color indexed="8"/>
      <name val="Helvetica Neue"/>
    </font>
    <font>
      <b/>
      <sz val="10"/>
      <color rgb="FFFF0000"/>
      <name val="Helvetica Neue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2"/>
      </left>
      <right style="thin">
        <color indexed="13"/>
      </right>
      <top style="thick">
        <color indexed="10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ck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4" fillId="0" borderId="0" xfId="0" applyNumberFormat="1" applyFont="1" applyAlignment="1">
      <alignment vertical="top"/>
    </xf>
    <xf numFmtId="0" fontId="0" fillId="0" borderId="10" xfId="0" applyNumberFormat="1" applyBorder="1">
      <alignment vertical="top" wrapText="1"/>
    </xf>
    <xf numFmtId="20" fontId="0" fillId="0" borderId="10" xfId="0" applyNumberFormat="1" applyBorder="1">
      <alignment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2" fillId="3" borderId="5" xfId="0" applyNumberFormat="1" applyFont="1" applyFill="1" applyBorder="1">
      <alignment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4" borderId="7" xfId="0" applyNumberFormat="1" applyFill="1" applyBorder="1" applyAlignment="1">
      <alignment horizontal="center" vertical="top" wrapText="1"/>
    </xf>
    <xf numFmtId="0" fontId="3" fillId="3" borderId="5" xfId="0" applyNumberFormat="1" applyFont="1" applyFill="1" applyBorder="1" applyAlignment="1">
      <alignment horizontal="center" vertical="top" wrapText="1"/>
    </xf>
    <xf numFmtId="0" fontId="0" fillId="0" borderId="10" xfId="0" quotePrefix="1" applyNumberFormat="1" applyBorder="1">
      <alignment vertical="top" wrapText="1"/>
    </xf>
    <xf numFmtId="164" fontId="0" fillId="0" borderId="0" xfId="0" applyNumberFormat="1">
      <alignment vertical="top" wrapText="1"/>
    </xf>
    <xf numFmtId="0" fontId="0" fillId="5" borderId="7" xfId="0" applyNumberFormat="1" applyFill="1" applyBorder="1" applyAlignment="1">
      <alignment horizontal="center" vertical="top" wrapText="1"/>
    </xf>
    <xf numFmtId="1" fontId="0" fillId="0" borderId="7" xfId="0" applyNumberFormat="1" applyFill="1" applyBorder="1" applyAlignment="1">
      <alignment horizontal="center" vertical="top" wrapText="1"/>
    </xf>
    <xf numFmtId="165" fontId="5" fillId="0" borderId="0" xfId="0" applyNumberFormat="1" applyFont="1">
      <alignment vertical="top" wrapText="1"/>
    </xf>
    <xf numFmtId="1" fontId="0" fillId="0" borderId="10" xfId="0" applyNumberFormat="1" applyBorder="1">
      <alignment vertical="top" wrapText="1"/>
    </xf>
    <xf numFmtId="1" fontId="0" fillId="0" borderId="9" xfId="0" applyNumberFormat="1" applyBorder="1" applyAlignment="1">
      <alignment horizontal="center" vertical="top" wrapText="1"/>
    </xf>
    <xf numFmtId="0" fontId="0" fillId="6" borderId="7" xfId="0" applyNumberFormat="1" applyFill="1" applyBorder="1" applyAlignment="1">
      <alignment horizontal="center" vertical="top" wrapText="1"/>
    </xf>
    <xf numFmtId="20" fontId="0" fillId="0" borderId="10" xfId="0" quotePrefix="1" applyNumberFormat="1" applyBorder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0" fillId="6" borderId="0" xfId="0" applyNumberFormat="1" applyFill="1">
      <alignment vertical="top" wrapText="1"/>
    </xf>
    <xf numFmtId="0" fontId="0" fillId="0" borderId="0" xfId="0" quotePrefix="1" applyNumberFormat="1">
      <alignment vertical="top" wrapText="1"/>
    </xf>
    <xf numFmtId="0" fontId="0" fillId="5" borderId="0" xfId="0" applyNumberFormat="1" applyFill="1">
      <alignment vertical="top" wrapText="1"/>
    </xf>
    <xf numFmtId="0" fontId="0" fillId="4" borderId="0" xfId="0" applyNumberFormat="1" applyFill="1">
      <alignment vertical="top" wrapText="1"/>
    </xf>
    <xf numFmtId="0" fontId="5" fillId="0" borderId="0" xfId="0" applyNumberFormat="1" applyFont="1">
      <alignment vertical="top" wrapText="1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DBDBDB"/>
      <rgbColor rgb="FFA5A5A5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Fry" id="{C2783419-D4AF-4C20-8075-A4897D880932}" userId="9807d742d625730b" providerId="Windows Live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3-10-10T00:22:48.85" personId="{C2783419-D4AF-4C20-8075-A4897D880932}" id="{6596DA76-9053-4659-90CA-F9A23A67D911}">
    <text xml:space="preserve">Average of B and BB times
</text>
  </threadedComment>
  <threadedComment ref="J4" dT="2023-10-10T00:58:42.86" personId="{C2783419-D4AF-4C20-8075-A4897D880932}" id="{20026D39-7FCE-4F4A-B38E-65551BE10A98}">
    <text>=(3*BB + B)/4</text>
  </threadedComment>
  <threadedComment ref="J5" dT="2023-10-20T04:34:01.39" personId="{C2783419-D4AF-4C20-8075-A4897D880932}" id="{DC60712F-82B5-4788-AD38-6435EA82894B}">
    <text>BB Time</text>
  </threadedComment>
  <threadedComment ref="J6" dT="2023-10-20T04:34:09.20" personId="{C2783419-D4AF-4C20-8075-A4897D880932}" id="{907EAB92-619B-4DC8-B122-30CB46394213}">
    <text>BB Time</text>
  </threadedComment>
  <threadedComment ref="J7" dT="2023-10-20T04:34:14.33" personId="{C2783419-D4AF-4C20-8075-A4897D880932}" id="{708A7C73-B487-4984-A3CE-F534779C5EC8}">
    <text>BB Time</text>
  </threadedComment>
  <threadedComment ref="H8" dT="2023-10-10T00:23:01.11" personId="{C2783419-D4AF-4C20-8075-A4897D880932}" id="{3917D271-FFA0-4FD7-B5E5-D59342840C42}">
    <text>Average of B and BB times</text>
  </threadedComment>
  <threadedComment ref="J8" dT="2023-10-10T00:58:56.80" personId="{C2783419-D4AF-4C20-8075-A4897D880932}" id="{C1D5D1CD-B749-4F47-9286-C3C2C55E9427}">
    <text>=(3*BB + B)/4</text>
  </threadedComment>
  <threadedComment ref="J9" dT="2023-10-20T04:34:21.98" personId="{C2783419-D4AF-4C20-8075-A4897D880932}" id="{6D9BBE2F-799A-46BB-BF96-ABB134DA3085}">
    <text>BB Time</text>
  </threadedComment>
  <threadedComment ref="H10" dT="2023-10-10T00:23:13.77" personId="{C2783419-D4AF-4C20-8075-A4897D880932}" id="{650187B0-7E02-4EFA-A5E8-42FE93542C53}">
    <text>Average of B and BB times</text>
  </threadedComment>
  <threadedComment ref="J10" dT="2023-10-20T04:34:50.76" personId="{C2783419-D4AF-4C20-8075-A4897D880932}" id="{2201FC8A-77DA-424E-88EF-1EE5FB5B9402}">
    <text>(BB+B)/2</text>
  </threadedComment>
  <threadedComment ref="J11" dT="2023-10-20T04:34:32.41" personId="{C2783419-D4AF-4C20-8075-A4897D880932}" id="{E5E44CE6-CE69-4315-BA4E-CFA77FB6129A}">
    <text>BB Time</text>
  </threadedComment>
  <threadedComment ref="H12" dT="2023-10-10T00:23:21.33" personId="{C2783419-D4AF-4C20-8075-A4897D880932}" id="{7C314034-66BB-41B2-8C25-BAF001C22416}">
    <text>Average of B and BB times</text>
  </threadedComment>
  <threadedComment ref="J12" dT="2023-10-20T04:34:58.85" personId="{C2783419-D4AF-4C20-8075-A4897D880932}" id="{0ECA2B39-02AB-448C-B223-1462726F5C8B}">
    <text>(BB+B)/2</text>
  </threadedComment>
  <threadedComment ref="J13" dT="2023-10-20T04:35:31.37" personId="{C2783419-D4AF-4C20-8075-A4897D880932}" id="{82CBE29C-0C8A-4B5B-A084-09D59220BAF8}">
    <text>BB Time</text>
  </threadedComment>
  <threadedComment ref="J14" dT="2023-10-20T04:35:36.38" personId="{C2783419-D4AF-4C20-8075-A4897D880932}" id="{2B0744BF-F013-426B-9329-331BBBB8D5A9}">
    <text>BB Time</text>
  </threadedComment>
  <threadedComment ref="J15" dT="2023-10-20T04:35:41.12" personId="{C2783419-D4AF-4C20-8075-A4897D880932}" id="{CC70E96D-4AAF-47B8-A05B-F864CBA5BDA0}">
    <text>BB Time</text>
  </threadedComment>
  <threadedComment ref="H17" dT="2023-10-10T00:23:27.78" personId="{C2783419-D4AF-4C20-8075-A4897D880932}" id="{8BF00D18-645E-4D43-B3A9-FD1C09986743}">
    <text>Average of B and BB times</text>
  </threadedComment>
  <threadedComment ref="J17" dT="2023-10-10T00:59:08.66" personId="{C2783419-D4AF-4C20-8075-A4897D880932}" id="{DD2049AD-8C96-47ED-BCE5-EBD383D4AA06}">
    <text>=(3*BB + B)/4</text>
  </threadedComment>
  <threadedComment ref="J18" dT="2023-10-20T04:35:46.48" personId="{C2783419-D4AF-4C20-8075-A4897D880932}" id="{903E9CA7-E96D-48B6-B571-7EA1E112A5E8}">
    <text>BB Time</text>
  </threadedComment>
  <threadedComment ref="J19" dT="2023-10-20T04:35:51.31" personId="{C2783419-D4AF-4C20-8075-A4897D880932}" id="{AB1457E6-3862-4B3A-A975-E680252269C5}">
    <text>BB Time</text>
  </threadedComment>
  <threadedComment ref="J20" dT="2023-10-20T04:35:57.69" personId="{C2783419-D4AF-4C20-8075-A4897D880932}" id="{F3D4B1FD-EAB5-4367-9BF7-756CE129D6F8}">
    <text>BB Time</text>
  </threadedComment>
  <threadedComment ref="H21" dT="2023-10-10T00:23:35.74" personId="{C2783419-D4AF-4C20-8075-A4897D880932}" id="{4B1D1038-8B0C-4294-AD71-EB5EFE186771}">
    <text>Average of B and BB times</text>
  </threadedComment>
  <threadedComment ref="J21" dT="2023-10-10T00:59:15.68" personId="{C2783419-D4AF-4C20-8075-A4897D880932}" id="{065B03E4-1833-49CA-B339-F863946B493E}">
    <text>=(3*BB + B)/4</text>
  </threadedComment>
  <threadedComment ref="J22" dT="2023-10-20T04:36:03.23" personId="{C2783419-D4AF-4C20-8075-A4897D880932}" id="{D3DF84E7-459D-40F5-A7FE-9F64AB3D2767}">
    <text>BB Time</text>
  </threadedComment>
  <threadedComment ref="H23" dT="2023-10-10T00:23:42.96" personId="{C2783419-D4AF-4C20-8075-A4897D880932}" id="{C909EDC0-1C04-4AC0-899D-7DF0FEB3BDA6}">
    <text>Average of B and BB times</text>
  </threadedComment>
  <threadedComment ref="J23" dT="2023-10-20T04:35:07.89" personId="{C2783419-D4AF-4C20-8075-A4897D880932}" id="{CA697C17-D9E0-4CCF-962F-2753E8877D14}">
    <text>(BB+B)/2</text>
  </threadedComment>
  <threadedComment ref="J24" dT="2023-10-20T04:36:08.35" personId="{C2783419-D4AF-4C20-8075-A4897D880932}" id="{401F0CBD-5EB0-4BFF-A16D-C415CF9AFB66}">
    <text>BB Time</text>
  </threadedComment>
  <threadedComment ref="H25" dT="2023-10-10T00:23:49.41" personId="{C2783419-D4AF-4C20-8075-A4897D880932}" id="{CD40B513-FEA0-46AA-AA82-8C9270781ACF}">
    <text>Average of B and BB times</text>
  </threadedComment>
  <threadedComment ref="J25" dT="2023-10-20T04:35:15.09" personId="{C2783419-D4AF-4C20-8075-A4897D880932}" id="{DEA9A116-14E5-4E24-B533-F90448070E66}">
    <text>(BB+B)/2</text>
  </threadedComment>
  <threadedComment ref="J26" dT="2023-10-20T04:36:13.69" personId="{C2783419-D4AF-4C20-8075-A4897D880932}" id="{E4B3EE54-D081-45F9-B831-B72DBFF2788B}">
    <text>BB Time</text>
  </threadedComment>
  <threadedComment ref="J27" dT="2023-10-20T04:36:18.23" personId="{C2783419-D4AF-4C20-8075-A4897D880932}" id="{6887AFF1-0240-45B2-81D9-9BCFE5B3934A}">
    <text>BB Time</text>
  </threadedComment>
  <threadedComment ref="J28" dT="2023-10-20T04:36:22.26" personId="{C2783419-D4AF-4C20-8075-A4897D880932}" id="{F8A8595B-4319-4F71-BE9C-148CDBF5E8BD}">
    <text>BB Time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sqref="A1:Q1"/>
    </sheetView>
  </sheetViews>
  <sheetFormatPr defaultColWidth="16.28515625" defaultRowHeight="19.899999999999999" customHeight="1"/>
  <cols>
    <col min="1" max="1" width="16.28515625" style="1" customWidth="1"/>
    <col min="2" max="5" width="16.85546875" style="1" customWidth="1"/>
    <col min="6" max="13" width="16.28515625" style="1" customWidth="1"/>
    <col min="14" max="14" width="17.5703125" style="1" customWidth="1"/>
    <col min="15" max="15" width="16.28515625" style="1" customWidth="1"/>
    <col min="16" max="16" width="17.85546875" style="1" bestFit="1" customWidth="1"/>
    <col min="17" max="264" width="16.28515625" style="1" customWidth="1"/>
    <col min="265" max="16384" width="16.28515625" style="1"/>
  </cols>
  <sheetData>
    <row r="1" spans="1:17" ht="20.100000000000001" customHeight="1" thickBo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52.5" thickTop="1" thickBot="1">
      <c r="A2" s="7" t="s">
        <v>1</v>
      </c>
      <c r="B2" s="7" t="s">
        <v>2</v>
      </c>
      <c r="C2" s="7" t="s">
        <v>136</v>
      </c>
      <c r="D2" s="7" t="s">
        <v>137</v>
      </c>
      <c r="E2" s="7" t="s">
        <v>3</v>
      </c>
      <c r="F2" s="7" t="s">
        <v>4</v>
      </c>
      <c r="G2" s="7" t="s">
        <v>98</v>
      </c>
      <c r="H2" s="7" t="s">
        <v>5</v>
      </c>
      <c r="I2" s="7" t="s">
        <v>129</v>
      </c>
      <c r="J2" s="7" t="s">
        <v>134</v>
      </c>
      <c r="K2" s="7" t="s">
        <v>135</v>
      </c>
      <c r="L2" s="7" t="s">
        <v>128</v>
      </c>
      <c r="M2" s="7" t="s">
        <v>131</v>
      </c>
      <c r="N2" s="7" t="s">
        <v>130</v>
      </c>
      <c r="O2" s="27" t="s">
        <v>138</v>
      </c>
    </row>
    <row r="3" spans="1:17" ht="15" customHeight="1" thickTop="1">
      <c r="A3" s="10" t="s">
        <v>6</v>
      </c>
      <c r="B3" s="11"/>
      <c r="C3" s="12"/>
      <c r="D3" s="12"/>
      <c r="E3" s="8"/>
      <c r="F3" s="8"/>
      <c r="G3" s="8"/>
      <c r="H3" s="8"/>
      <c r="I3" s="8"/>
      <c r="J3" s="8"/>
      <c r="K3" s="8"/>
      <c r="L3" s="8"/>
      <c r="M3" s="9"/>
      <c r="N3" s="8"/>
      <c r="O3" s="28"/>
      <c r="P3" s="29" t="s">
        <v>139</v>
      </c>
    </row>
    <row r="4" spans="1:17" ht="18" customHeight="1">
      <c r="A4" s="13" t="s">
        <v>7</v>
      </c>
      <c r="B4" s="14" t="s">
        <v>8</v>
      </c>
      <c r="C4" s="15">
        <v>90</v>
      </c>
      <c r="D4" s="24">
        <f>C4+M4</f>
        <v>63.17307692307692</v>
      </c>
      <c r="E4" s="5" t="s">
        <v>9</v>
      </c>
      <c r="F4" s="5" t="s">
        <v>10</v>
      </c>
      <c r="G4" s="5" t="s">
        <v>99</v>
      </c>
      <c r="H4" s="25" t="s">
        <v>11</v>
      </c>
      <c r="I4" s="5">
        <v>104</v>
      </c>
      <c r="J4" s="16">
        <v>36.19</v>
      </c>
      <c r="K4" s="16">
        <v>73</v>
      </c>
      <c r="L4" s="6">
        <f>K4-I4</f>
        <v>-31</v>
      </c>
      <c r="M4" s="21">
        <f>L4*C4/I4</f>
        <v>-26.826923076923077</v>
      </c>
      <c r="N4" s="5">
        <f>M4/8*(J4+20)/60</f>
        <v>-3.1404266826923077</v>
      </c>
      <c r="O4" s="30"/>
      <c r="P4" s="1" t="s">
        <v>140</v>
      </c>
    </row>
    <row r="5" spans="1:17" ht="18" customHeight="1">
      <c r="A5" s="13" t="s">
        <v>12</v>
      </c>
      <c r="B5" s="14" t="s">
        <v>13</v>
      </c>
      <c r="C5" s="15">
        <v>41</v>
      </c>
      <c r="D5" s="24">
        <f t="shared" ref="D5:D28" si="0">C5+M5</f>
        <v>41</v>
      </c>
      <c r="E5" s="5" t="s">
        <v>14</v>
      </c>
      <c r="F5" s="5" t="s">
        <v>15</v>
      </c>
      <c r="G5" s="5" t="s">
        <v>100</v>
      </c>
      <c r="H5" s="20" t="s">
        <v>15</v>
      </c>
      <c r="I5" s="5"/>
      <c r="J5" s="5" t="s">
        <v>15</v>
      </c>
      <c r="K5" s="5"/>
      <c r="L5" s="6"/>
      <c r="M5" s="21"/>
      <c r="N5" s="5"/>
      <c r="O5" s="31"/>
      <c r="P5" s="1" t="s">
        <v>141</v>
      </c>
    </row>
    <row r="6" spans="1:17" ht="18" customHeight="1">
      <c r="A6" s="13" t="s">
        <v>16</v>
      </c>
      <c r="B6" s="14" t="s">
        <v>17</v>
      </c>
      <c r="C6" s="15">
        <v>21</v>
      </c>
      <c r="D6" s="24">
        <f t="shared" si="0"/>
        <v>21</v>
      </c>
      <c r="E6" s="5" t="s">
        <v>18</v>
      </c>
      <c r="F6" s="5" t="s">
        <v>19</v>
      </c>
      <c r="G6" s="5" t="s">
        <v>101</v>
      </c>
      <c r="H6" s="20" t="s">
        <v>19</v>
      </c>
      <c r="I6" s="5"/>
      <c r="J6" s="5" t="s">
        <v>19</v>
      </c>
      <c r="K6" s="5"/>
      <c r="L6" s="6"/>
      <c r="M6" s="21"/>
      <c r="N6" s="5"/>
    </row>
    <row r="7" spans="1:17" ht="18" customHeight="1">
      <c r="A7" s="13" t="s">
        <v>20</v>
      </c>
      <c r="B7" s="14" t="s">
        <v>21</v>
      </c>
      <c r="C7" s="15">
        <v>10</v>
      </c>
      <c r="D7" s="24">
        <f t="shared" si="0"/>
        <v>10</v>
      </c>
      <c r="E7" s="5" t="s">
        <v>22</v>
      </c>
      <c r="F7" s="5" t="s">
        <v>23</v>
      </c>
      <c r="G7" s="5" t="s">
        <v>102</v>
      </c>
      <c r="H7" s="20" t="s">
        <v>23</v>
      </c>
      <c r="I7" s="5"/>
      <c r="J7" s="5" t="s">
        <v>23</v>
      </c>
      <c r="K7" s="5"/>
      <c r="L7" s="6"/>
      <c r="M7" s="21"/>
      <c r="N7" s="5"/>
    </row>
    <row r="8" spans="1:17" ht="18" customHeight="1">
      <c r="A8" s="13" t="s">
        <v>24</v>
      </c>
      <c r="B8" s="14" t="s">
        <v>25</v>
      </c>
      <c r="C8" s="15">
        <v>72</v>
      </c>
      <c r="D8" s="24">
        <f t="shared" si="0"/>
        <v>57.86915887850467</v>
      </c>
      <c r="E8" s="5" t="s">
        <v>26</v>
      </c>
      <c r="F8" s="5" t="s">
        <v>27</v>
      </c>
      <c r="G8" s="5" t="s">
        <v>103</v>
      </c>
      <c r="H8" s="25" t="s">
        <v>28</v>
      </c>
      <c r="I8" s="5">
        <v>107</v>
      </c>
      <c r="J8" s="16">
        <v>43.19</v>
      </c>
      <c r="K8" s="16">
        <v>86</v>
      </c>
      <c r="L8" s="6">
        <f>K8-I8</f>
        <v>-21</v>
      </c>
      <c r="M8" s="21">
        <f>L8*C8/I8</f>
        <v>-14.130841121495328</v>
      </c>
      <c r="N8" s="5">
        <f>M8/8*(J8+20)/60</f>
        <v>-1.860266355140187</v>
      </c>
    </row>
    <row r="9" spans="1:17" ht="18" customHeight="1">
      <c r="A9" s="13" t="s">
        <v>29</v>
      </c>
      <c r="B9" s="14" t="s">
        <v>30</v>
      </c>
      <c r="C9" s="15">
        <v>32</v>
      </c>
      <c r="D9" s="24">
        <f t="shared" si="0"/>
        <v>32</v>
      </c>
      <c r="E9" s="5" t="s">
        <v>31</v>
      </c>
      <c r="F9" s="5" t="s">
        <v>32</v>
      </c>
      <c r="G9" s="5" t="s">
        <v>104</v>
      </c>
      <c r="H9" s="20" t="s">
        <v>32</v>
      </c>
      <c r="I9" s="5"/>
      <c r="J9" s="5" t="s">
        <v>32</v>
      </c>
      <c r="K9" s="5"/>
      <c r="L9" s="6"/>
      <c r="M9" s="21"/>
      <c r="N9" s="5"/>
    </row>
    <row r="10" spans="1:17" ht="18" customHeight="1">
      <c r="A10" s="13" t="s">
        <v>33</v>
      </c>
      <c r="B10" s="14" t="s">
        <v>34</v>
      </c>
      <c r="C10" s="15">
        <v>54</v>
      </c>
      <c r="D10" s="24">
        <f t="shared" si="0"/>
        <v>54</v>
      </c>
      <c r="E10" s="5" t="s">
        <v>35</v>
      </c>
      <c r="F10" s="5" t="s">
        <v>36</v>
      </c>
      <c r="G10" s="5" t="s">
        <v>105</v>
      </c>
      <c r="H10" s="25" t="s">
        <v>37</v>
      </c>
      <c r="I10" s="5">
        <v>79</v>
      </c>
      <c r="J10" s="6">
        <v>50.39</v>
      </c>
      <c r="K10" s="6">
        <v>79</v>
      </c>
      <c r="L10" s="6">
        <f>K10-I10</f>
        <v>0</v>
      </c>
      <c r="M10" s="21">
        <f>L10*C10/I10</f>
        <v>0</v>
      </c>
      <c r="N10" s="5">
        <f>M10/8*(J10+20)/60</f>
        <v>0</v>
      </c>
    </row>
    <row r="11" spans="1:17" ht="18" customHeight="1">
      <c r="A11" s="13" t="s">
        <v>38</v>
      </c>
      <c r="B11" s="14" t="s">
        <v>39</v>
      </c>
      <c r="C11" s="15">
        <v>33</v>
      </c>
      <c r="D11" s="24">
        <f t="shared" si="0"/>
        <v>33</v>
      </c>
      <c r="E11" s="5" t="s">
        <v>40</v>
      </c>
      <c r="F11" s="5" t="s">
        <v>41</v>
      </c>
      <c r="G11" s="5" t="s">
        <v>106</v>
      </c>
      <c r="H11" s="20" t="s">
        <v>41</v>
      </c>
      <c r="I11" s="5"/>
      <c r="J11" s="6" t="s">
        <v>41</v>
      </c>
      <c r="K11" s="6"/>
      <c r="L11" s="6"/>
      <c r="M11" s="21"/>
      <c r="N11" s="5"/>
    </row>
    <row r="12" spans="1:17" ht="18" customHeight="1">
      <c r="A12" s="13" t="s">
        <v>42</v>
      </c>
      <c r="B12" s="14" t="s">
        <v>43</v>
      </c>
      <c r="C12" s="15">
        <v>34</v>
      </c>
      <c r="D12" s="24">
        <f t="shared" si="0"/>
        <v>34</v>
      </c>
      <c r="E12" s="5" t="s">
        <v>44</v>
      </c>
      <c r="F12" s="5" t="s">
        <v>45</v>
      </c>
      <c r="G12" s="5" t="s">
        <v>107</v>
      </c>
      <c r="H12" s="25" t="s">
        <v>28</v>
      </c>
      <c r="I12" s="5">
        <v>56</v>
      </c>
      <c r="J12" s="6">
        <v>44.49</v>
      </c>
      <c r="K12" s="6">
        <v>56</v>
      </c>
      <c r="L12" s="6">
        <f>K12-I12</f>
        <v>0</v>
      </c>
      <c r="M12" s="21">
        <f>L12*C12/I12</f>
        <v>0</v>
      </c>
      <c r="N12" s="5">
        <f>M12/8*(J12+20)/60</f>
        <v>0</v>
      </c>
    </row>
    <row r="13" spans="1:17" ht="18" customHeight="1">
      <c r="A13" s="13" t="s">
        <v>46</v>
      </c>
      <c r="B13" s="14" t="s">
        <v>47</v>
      </c>
      <c r="C13" s="15">
        <v>14</v>
      </c>
      <c r="D13" s="24">
        <f t="shared" si="0"/>
        <v>14</v>
      </c>
      <c r="E13" s="5" t="s">
        <v>48</v>
      </c>
      <c r="F13" s="5" t="s">
        <v>49</v>
      </c>
      <c r="G13" s="5" t="s">
        <v>108</v>
      </c>
      <c r="H13" s="20" t="s">
        <v>49</v>
      </c>
      <c r="I13" s="5"/>
      <c r="J13" s="5" t="s">
        <v>49</v>
      </c>
      <c r="K13" s="5"/>
      <c r="L13" s="6"/>
      <c r="M13" s="21"/>
      <c r="N13" s="5"/>
    </row>
    <row r="14" spans="1:17" ht="18" customHeight="1">
      <c r="A14" s="13" t="s">
        <v>50</v>
      </c>
      <c r="B14" s="14" t="s">
        <v>51</v>
      </c>
      <c r="C14" s="15">
        <v>33</v>
      </c>
      <c r="D14" s="24">
        <f t="shared" si="0"/>
        <v>33</v>
      </c>
      <c r="E14" s="5" t="s">
        <v>52</v>
      </c>
      <c r="F14" s="5" t="s">
        <v>53</v>
      </c>
      <c r="G14" s="5" t="s">
        <v>109</v>
      </c>
      <c r="H14" s="20" t="s">
        <v>53</v>
      </c>
      <c r="I14" s="5"/>
      <c r="J14" s="5" t="s">
        <v>53</v>
      </c>
      <c r="K14" s="5"/>
      <c r="L14" s="6"/>
      <c r="M14" s="21"/>
      <c r="N14" s="5"/>
    </row>
    <row r="15" spans="1:17" ht="18" customHeight="1">
      <c r="A15" s="13" t="s">
        <v>54</v>
      </c>
      <c r="B15" s="14" t="s">
        <v>55</v>
      </c>
      <c r="C15" s="15">
        <v>12</v>
      </c>
      <c r="D15" s="24">
        <f t="shared" si="0"/>
        <v>12</v>
      </c>
      <c r="E15" s="5" t="s">
        <v>56</v>
      </c>
      <c r="F15" s="5" t="s">
        <v>57</v>
      </c>
      <c r="G15" s="5" t="s">
        <v>110</v>
      </c>
      <c r="H15" s="20" t="s">
        <v>57</v>
      </c>
      <c r="I15" s="5"/>
      <c r="J15" s="5" t="s">
        <v>57</v>
      </c>
      <c r="K15" s="5"/>
      <c r="L15" s="6"/>
      <c r="M15" s="21"/>
      <c r="N15" s="5"/>
    </row>
    <row r="16" spans="1:17" ht="15" customHeight="1">
      <c r="A16" s="17" t="s">
        <v>58</v>
      </c>
      <c r="B16" s="14"/>
      <c r="C16" s="15"/>
      <c r="D16" s="24"/>
      <c r="E16" s="5"/>
      <c r="F16" s="5"/>
      <c r="G16" s="5"/>
      <c r="H16" s="5"/>
      <c r="I16" s="5"/>
      <c r="J16" s="5"/>
      <c r="K16" s="5"/>
      <c r="L16" s="6"/>
      <c r="M16" s="21"/>
      <c r="N16" s="5"/>
    </row>
    <row r="17" spans="1:14" ht="18" customHeight="1">
      <c r="A17" s="13" t="s">
        <v>7</v>
      </c>
      <c r="B17" s="14" t="s">
        <v>59</v>
      </c>
      <c r="C17" s="15">
        <v>65</v>
      </c>
      <c r="D17" s="24">
        <f t="shared" si="0"/>
        <v>51</v>
      </c>
      <c r="E17" s="5" t="s">
        <v>60</v>
      </c>
      <c r="F17" s="5" t="s">
        <v>61</v>
      </c>
      <c r="G17" s="5" t="s">
        <v>111</v>
      </c>
      <c r="H17" s="25" t="s">
        <v>62</v>
      </c>
      <c r="I17" s="5">
        <v>65</v>
      </c>
      <c r="J17" s="16">
        <v>35.39</v>
      </c>
      <c r="K17" s="16">
        <v>51</v>
      </c>
      <c r="L17" s="6">
        <f>K17-I17</f>
        <v>-14</v>
      </c>
      <c r="M17" s="21">
        <f>L17*C17/I17</f>
        <v>-14</v>
      </c>
      <c r="N17" s="5">
        <f>M17/8*(J17+20)/60</f>
        <v>-1.6155416666666667</v>
      </c>
    </row>
    <row r="18" spans="1:14" ht="18" customHeight="1">
      <c r="A18" s="13" t="s">
        <v>12</v>
      </c>
      <c r="B18" s="14" t="s">
        <v>63</v>
      </c>
      <c r="C18" s="15">
        <v>47</v>
      </c>
      <c r="D18" s="24">
        <f t="shared" si="0"/>
        <v>47</v>
      </c>
      <c r="E18" s="5" t="s">
        <v>64</v>
      </c>
      <c r="F18" s="5" t="s">
        <v>65</v>
      </c>
      <c r="G18" s="5" t="s">
        <v>112</v>
      </c>
      <c r="H18" s="20" t="s">
        <v>65</v>
      </c>
      <c r="I18" s="5"/>
      <c r="J18" s="5" t="s">
        <v>65</v>
      </c>
      <c r="K18" s="5"/>
      <c r="L18" s="6"/>
      <c r="M18" s="21"/>
      <c r="N18" s="5"/>
    </row>
    <row r="19" spans="1:14" ht="18" customHeight="1">
      <c r="A19" s="13" t="s">
        <v>16</v>
      </c>
      <c r="B19" s="14" t="s">
        <v>66</v>
      </c>
      <c r="C19" s="15">
        <v>22</v>
      </c>
      <c r="D19" s="24">
        <f t="shared" si="0"/>
        <v>22</v>
      </c>
      <c r="E19" s="5" t="s">
        <v>67</v>
      </c>
      <c r="F19" s="5" t="s">
        <v>68</v>
      </c>
      <c r="G19" s="5" t="s">
        <v>113</v>
      </c>
      <c r="H19" s="20" t="s">
        <v>68</v>
      </c>
      <c r="I19" s="5"/>
      <c r="J19" s="5" t="s">
        <v>68</v>
      </c>
      <c r="K19" s="5"/>
      <c r="L19" s="6"/>
      <c r="M19" s="21"/>
      <c r="N19" s="5"/>
    </row>
    <row r="20" spans="1:14" ht="18" customHeight="1">
      <c r="A20" s="13" t="s">
        <v>20</v>
      </c>
      <c r="B20" s="14" t="s">
        <v>69</v>
      </c>
      <c r="C20" s="15">
        <v>12</v>
      </c>
      <c r="D20" s="24">
        <f t="shared" si="0"/>
        <v>12</v>
      </c>
      <c r="E20" s="5" t="s">
        <v>70</v>
      </c>
      <c r="F20" s="5" t="s">
        <v>71</v>
      </c>
      <c r="G20" s="5" t="s">
        <v>114</v>
      </c>
      <c r="H20" s="20" t="s">
        <v>71</v>
      </c>
      <c r="I20" s="5"/>
      <c r="J20" s="5" t="s">
        <v>71</v>
      </c>
      <c r="K20" s="5"/>
      <c r="L20" s="6"/>
      <c r="M20" s="21"/>
      <c r="N20" s="5"/>
    </row>
    <row r="21" spans="1:14" ht="18" customHeight="1">
      <c r="A21" s="13" t="s">
        <v>24</v>
      </c>
      <c r="B21" s="14" t="s">
        <v>72</v>
      </c>
      <c r="C21" s="15">
        <v>64</v>
      </c>
      <c r="D21" s="24">
        <f t="shared" si="0"/>
        <v>52.747252747252745</v>
      </c>
      <c r="E21" s="5" t="s">
        <v>73</v>
      </c>
      <c r="F21" s="5" t="s">
        <v>74</v>
      </c>
      <c r="G21" s="5" t="s">
        <v>36</v>
      </c>
      <c r="H21" s="25" t="s">
        <v>75</v>
      </c>
      <c r="I21" s="5">
        <v>91</v>
      </c>
      <c r="J21" s="16">
        <v>43.59</v>
      </c>
      <c r="K21" s="16">
        <v>75</v>
      </c>
      <c r="L21" s="6">
        <f>K21-I21</f>
        <v>-16</v>
      </c>
      <c r="M21" s="21">
        <f>L21*C21/I21</f>
        <v>-11.252747252747254</v>
      </c>
      <c r="N21" s="5">
        <f>M21/8*(J21+20)/60</f>
        <v>-1.4907545787545791</v>
      </c>
    </row>
    <row r="22" spans="1:14" ht="18" customHeight="1">
      <c r="A22" s="13" t="s">
        <v>29</v>
      </c>
      <c r="B22" s="14" t="s">
        <v>76</v>
      </c>
      <c r="C22" s="15">
        <v>27</v>
      </c>
      <c r="D22" s="24">
        <f t="shared" si="0"/>
        <v>27</v>
      </c>
      <c r="E22" s="5" t="s">
        <v>65</v>
      </c>
      <c r="F22" s="5" t="s">
        <v>77</v>
      </c>
      <c r="G22" s="5" t="s">
        <v>115</v>
      </c>
      <c r="H22" s="20" t="s">
        <v>77</v>
      </c>
      <c r="I22" s="5"/>
      <c r="J22" s="5" t="s">
        <v>77</v>
      </c>
      <c r="K22" s="5"/>
      <c r="L22" s="6"/>
      <c r="M22" s="21"/>
      <c r="N22" s="5"/>
    </row>
    <row r="23" spans="1:14" ht="18" customHeight="1">
      <c r="A23" s="13" t="s">
        <v>33</v>
      </c>
      <c r="B23" s="14" t="s">
        <v>78</v>
      </c>
      <c r="C23" s="15">
        <v>34</v>
      </c>
      <c r="D23" s="24">
        <f t="shared" si="0"/>
        <v>34</v>
      </c>
      <c r="E23" s="5" t="s">
        <v>79</v>
      </c>
      <c r="F23" s="5" t="s">
        <v>80</v>
      </c>
      <c r="G23" s="5" t="s">
        <v>116</v>
      </c>
      <c r="H23" s="25" t="s">
        <v>81</v>
      </c>
      <c r="I23" s="5">
        <v>46</v>
      </c>
      <c r="J23" s="6">
        <v>49.39</v>
      </c>
      <c r="K23" s="6">
        <v>46</v>
      </c>
      <c r="L23" s="6">
        <f>K23-I23</f>
        <v>0</v>
      </c>
      <c r="M23" s="21">
        <f>L23*C23/I23</f>
        <v>0</v>
      </c>
      <c r="N23" s="5">
        <f>M23/8*(J23+20)/60</f>
        <v>0</v>
      </c>
    </row>
    <row r="24" spans="1:14" ht="18" customHeight="1">
      <c r="A24" s="13" t="s">
        <v>38</v>
      </c>
      <c r="B24" s="14" t="s">
        <v>82</v>
      </c>
      <c r="C24" s="15">
        <v>18</v>
      </c>
      <c r="D24" s="24">
        <f t="shared" si="0"/>
        <v>18</v>
      </c>
      <c r="E24" s="5" t="s">
        <v>83</v>
      </c>
      <c r="F24" s="5" t="s">
        <v>84</v>
      </c>
      <c r="G24" s="5" t="s">
        <v>117</v>
      </c>
      <c r="H24" s="20" t="s">
        <v>84</v>
      </c>
      <c r="I24" s="5"/>
      <c r="J24" s="6" t="s">
        <v>84</v>
      </c>
      <c r="K24" s="6"/>
      <c r="L24" s="6"/>
      <c r="M24" s="21"/>
      <c r="N24" s="5"/>
    </row>
    <row r="25" spans="1:14" ht="18" customHeight="1">
      <c r="A25" s="13" t="s">
        <v>42</v>
      </c>
      <c r="B25" s="14" t="s">
        <v>85</v>
      </c>
      <c r="C25" s="15">
        <v>27</v>
      </c>
      <c r="D25" s="24">
        <f t="shared" si="0"/>
        <v>27</v>
      </c>
      <c r="E25" s="5" t="s">
        <v>86</v>
      </c>
      <c r="F25" s="5" t="s">
        <v>87</v>
      </c>
      <c r="G25" s="5" t="s">
        <v>118</v>
      </c>
      <c r="H25" s="25" t="s">
        <v>88</v>
      </c>
      <c r="I25" s="5">
        <v>34</v>
      </c>
      <c r="J25" s="6">
        <v>43.09</v>
      </c>
      <c r="K25" s="6">
        <v>34</v>
      </c>
      <c r="L25" s="6">
        <f>K25-I25</f>
        <v>0</v>
      </c>
      <c r="M25" s="21">
        <f>L25*C25/I25</f>
        <v>0</v>
      </c>
      <c r="N25" s="5">
        <f>M25/8*(J25+20)/60</f>
        <v>0</v>
      </c>
    </row>
    <row r="26" spans="1:14" ht="18" customHeight="1">
      <c r="A26" s="13" t="s">
        <v>46</v>
      </c>
      <c r="B26" s="14" t="s">
        <v>89</v>
      </c>
      <c r="C26" s="15">
        <v>13</v>
      </c>
      <c r="D26" s="24">
        <f t="shared" si="0"/>
        <v>13</v>
      </c>
      <c r="E26" s="5" t="s">
        <v>90</v>
      </c>
      <c r="F26" s="5" t="s">
        <v>91</v>
      </c>
      <c r="G26" s="5" t="s">
        <v>119</v>
      </c>
      <c r="H26" s="20" t="s">
        <v>91</v>
      </c>
      <c r="I26" s="5"/>
      <c r="J26" s="5" t="s">
        <v>91</v>
      </c>
      <c r="K26" s="5"/>
      <c r="L26" s="6"/>
      <c r="M26" s="21"/>
      <c r="N26" s="5"/>
    </row>
    <row r="27" spans="1:14" ht="18" customHeight="1">
      <c r="A27" s="13" t="s">
        <v>50</v>
      </c>
      <c r="B27" s="14" t="s">
        <v>92</v>
      </c>
      <c r="C27" s="15">
        <v>22</v>
      </c>
      <c r="D27" s="24">
        <f t="shared" si="0"/>
        <v>22</v>
      </c>
      <c r="E27" s="5" t="s">
        <v>93</v>
      </c>
      <c r="F27" s="5" t="s">
        <v>94</v>
      </c>
      <c r="G27" s="5" t="s">
        <v>120</v>
      </c>
      <c r="H27" s="20" t="s">
        <v>94</v>
      </c>
      <c r="I27" s="5"/>
      <c r="J27" s="5" t="s">
        <v>94</v>
      </c>
      <c r="K27" s="5"/>
      <c r="L27" s="6"/>
      <c r="M27" s="21"/>
      <c r="N27" s="5"/>
    </row>
    <row r="28" spans="1:14" ht="18" customHeight="1">
      <c r="A28" s="13" t="s">
        <v>54</v>
      </c>
      <c r="B28" s="14" t="s">
        <v>95</v>
      </c>
      <c r="C28" s="15">
        <v>16</v>
      </c>
      <c r="D28" s="24">
        <f t="shared" si="0"/>
        <v>16</v>
      </c>
      <c r="E28" s="5" t="s">
        <v>96</v>
      </c>
      <c r="F28" s="5" t="s">
        <v>97</v>
      </c>
      <c r="G28" s="5" t="s">
        <v>121</v>
      </c>
      <c r="H28" s="20" t="s">
        <v>97</v>
      </c>
      <c r="I28" s="5"/>
      <c r="J28" s="5" t="s">
        <v>97</v>
      </c>
      <c r="K28" s="5"/>
      <c r="L28" s="6"/>
      <c r="M28" s="21"/>
      <c r="N28" s="5"/>
    </row>
    <row r="29" spans="1:14" ht="12.75">
      <c r="K29" s="19">
        <v>8</v>
      </c>
      <c r="L29" s="32" t="s">
        <v>142</v>
      </c>
      <c r="M29" s="22">
        <f>SUM(M4:M28)*K29</f>
        <v>-529.68409160932526</v>
      </c>
    </row>
    <row r="30" spans="1:14" ht="20.100000000000001" customHeight="1">
      <c r="B30" s="2" t="s">
        <v>132</v>
      </c>
    </row>
    <row r="31" spans="1:14" ht="20.100000000000001" customHeight="1">
      <c r="B31" s="3" t="s">
        <v>122</v>
      </c>
      <c r="C31" s="26">
        <v>0.10486111111111111</v>
      </c>
      <c r="D31" s="18"/>
      <c r="E31" s="3" t="s">
        <v>124</v>
      </c>
      <c r="F31" s="3" t="s">
        <v>126</v>
      </c>
      <c r="G31" s="3"/>
      <c r="H31" s="3" t="s">
        <v>125</v>
      </c>
      <c r="I31" s="4">
        <v>0.10486111111111111</v>
      </c>
      <c r="J31" s="3"/>
      <c r="K31" s="3" t="s">
        <v>133</v>
      </c>
      <c r="L31" s="4">
        <v>2.013888888888889E-2</v>
      </c>
      <c r="M31" s="4"/>
      <c r="N31" s="23">
        <f>N10+N23</f>
        <v>0</v>
      </c>
    </row>
    <row r="32" spans="1:14" ht="20.100000000000001" customHeight="1">
      <c r="B32" s="3" t="s">
        <v>123</v>
      </c>
      <c r="C32" s="26">
        <v>0.10277777777777779</v>
      </c>
      <c r="D32" s="18"/>
      <c r="E32" s="3" t="s">
        <v>124</v>
      </c>
      <c r="F32" s="3" t="s">
        <v>127</v>
      </c>
      <c r="G32" s="3"/>
      <c r="H32" s="3" t="s">
        <v>125</v>
      </c>
      <c r="I32" s="4">
        <v>9.7222222222222224E-2</v>
      </c>
      <c r="J32" s="3"/>
      <c r="K32" s="3" t="s">
        <v>133</v>
      </c>
      <c r="L32" s="4">
        <v>2.7777777777777776E-2</v>
      </c>
      <c r="M32" s="4"/>
      <c r="N32" s="23">
        <f>N4+N8+N12+N17+N21+N25</f>
        <v>-8.1069892832537409</v>
      </c>
    </row>
  </sheetData>
  <mergeCells count="1">
    <mergeCell ref="A1:Q1"/>
  </mergeCells>
  <pageMargins left="0.5" right="0.5" top="0.75" bottom="0.75" header="0.27777800000000002" footer="0.27777800000000002"/>
  <pageSetup orientation="landscape" r:id="rId1"/>
  <headerFooter>
    <oddFooter>&amp;C&amp;"Helvetica Neue,Regular"&amp;12&amp;K000000&amp;P&amp;R_x000D_&amp;1#&amp;"Calibri"&amp;10&amp;KFF0000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Short Course 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Fry</cp:lastModifiedBy>
  <dcterms:modified xsi:type="dcterms:W3CDTF">2023-10-20T04:36:32Z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9374dd-2437-4816-8d63-bf9cc1b578e5_Enabled">
    <vt:lpwstr>true</vt:lpwstr>
  </property>
  <property fmtid="{D5CDD505-2E9C-101B-9397-08002B2CF9AE}" pid="3" name="MSIP_Label_029374dd-2437-4816-8d63-bf9cc1b578e5_SetDate">
    <vt:lpwstr>2023-10-17T22:12:15Z</vt:lpwstr>
  </property>
  <property fmtid="{D5CDD505-2E9C-101B-9397-08002B2CF9AE}" pid="4" name="MSIP_Label_029374dd-2437-4816-8d63-bf9cc1b578e5_Method">
    <vt:lpwstr>Privileged</vt:lpwstr>
  </property>
  <property fmtid="{D5CDD505-2E9C-101B-9397-08002B2CF9AE}" pid="5" name="MSIP_Label_029374dd-2437-4816-8d63-bf9cc1b578e5_Name">
    <vt:lpwstr>Public</vt:lpwstr>
  </property>
  <property fmtid="{D5CDD505-2E9C-101B-9397-08002B2CF9AE}" pid="6" name="MSIP_Label_029374dd-2437-4816-8d63-bf9cc1b578e5_SiteId">
    <vt:lpwstr>39b03722-b836-496a-85ec-850f0957ca6b</vt:lpwstr>
  </property>
  <property fmtid="{D5CDD505-2E9C-101B-9397-08002B2CF9AE}" pid="7" name="MSIP_Label_029374dd-2437-4816-8d63-bf9cc1b578e5_ActionId">
    <vt:lpwstr>4d5a6588-463a-403d-b68e-e379f8efd2f9</vt:lpwstr>
  </property>
  <property fmtid="{D5CDD505-2E9C-101B-9397-08002B2CF9AE}" pid="8" name="MSIP_Label_029374dd-2437-4816-8d63-bf9cc1b578e5_ContentBits">
    <vt:lpwstr>2</vt:lpwstr>
  </property>
</Properties>
</file>