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ate1904="1"/>
  <mc:AlternateContent xmlns:mc="http://schemas.openxmlformats.org/markup-compatibility/2006">
    <mc:Choice Requires="x15">
      <x15ac:absPath xmlns:x15ac="http://schemas.microsoft.com/office/spreadsheetml/2010/11/ac" url="C:\Users\Robert\Documents\Swimming\Technical_Planning_Committee\"/>
    </mc:Choice>
  </mc:AlternateContent>
  <xr:revisionPtr revIDLastSave="0" documentId="13_ncr:1_{BC0CF2A8-F79D-4013-9D79-3FDB1F7452F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 1 - 2024 Short Course Qu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5" i="1"/>
  <c r="L32" i="1"/>
  <c r="M32" i="1" s="1"/>
  <c r="N32" i="1" s="1"/>
  <c r="L31" i="1"/>
  <c r="M31" i="1" s="1"/>
  <c r="N31" i="1" s="1"/>
  <c r="L30" i="1"/>
  <c r="M30" i="1" s="1"/>
  <c r="D30" i="1" s="1"/>
  <c r="L29" i="1"/>
  <c r="M29" i="1" s="1"/>
  <c r="N29" i="1" s="1"/>
  <c r="L28" i="1"/>
  <c r="M28" i="1" s="1"/>
  <c r="N28" i="1" s="1"/>
  <c r="L27" i="1"/>
  <c r="M27" i="1" s="1"/>
  <c r="N27" i="1" s="1"/>
  <c r="L26" i="1"/>
  <c r="M26" i="1" s="1"/>
  <c r="N26" i="1" s="1"/>
  <c r="L25" i="1"/>
  <c r="M25" i="1" s="1"/>
  <c r="N25" i="1" s="1"/>
  <c r="L24" i="1"/>
  <c r="M24" i="1" s="1"/>
  <c r="N24" i="1" s="1"/>
  <c r="L23" i="1"/>
  <c r="M23" i="1" s="1"/>
  <c r="N23" i="1" s="1"/>
  <c r="L22" i="1"/>
  <c r="M22" i="1" s="1"/>
  <c r="N22" i="1" s="1"/>
  <c r="L21" i="1"/>
  <c r="M21" i="1" s="1"/>
  <c r="N21" i="1" s="1"/>
  <c r="L20" i="1"/>
  <c r="M20" i="1" s="1"/>
  <c r="N20" i="1" s="1"/>
  <c r="L19" i="1"/>
  <c r="M19" i="1" s="1"/>
  <c r="N19" i="1" s="1"/>
  <c r="L17" i="1"/>
  <c r="M17" i="1" s="1"/>
  <c r="N17" i="1" s="1"/>
  <c r="L16" i="1"/>
  <c r="M16" i="1" s="1"/>
  <c r="N16" i="1" s="1"/>
  <c r="L15" i="1"/>
  <c r="M15" i="1" s="1"/>
  <c r="N15" i="1" s="1"/>
  <c r="L14" i="1"/>
  <c r="M14" i="1" s="1"/>
  <c r="N14" i="1" s="1"/>
  <c r="L13" i="1"/>
  <c r="M13" i="1" s="1"/>
  <c r="N13" i="1" s="1"/>
  <c r="L12" i="1"/>
  <c r="M12" i="1" s="1"/>
  <c r="N12" i="1" s="1"/>
  <c r="L11" i="1"/>
  <c r="M11" i="1" s="1"/>
  <c r="N11" i="1" s="1"/>
  <c r="L10" i="1"/>
  <c r="M10" i="1" s="1"/>
  <c r="N10" i="1" s="1"/>
  <c r="L9" i="1"/>
  <c r="M9" i="1" s="1"/>
  <c r="N9" i="1" s="1"/>
  <c r="L8" i="1"/>
  <c r="M8" i="1" s="1"/>
  <c r="N8" i="1" s="1"/>
  <c r="L7" i="1"/>
  <c r="M7" i="1" s="1"/>
  <c r="N7" i="1" s="1"/>
  <c r="L6" i="1"/>
  <c r="M6" i="1" s="1"/>
  <c r="D6" i="1" s="1"/>
  <c r="L5" i="1"/>
  <c r="M5" i="1" s="1"/>
  <c r="D5" i="1" s="1"/>
  <c r="L4" i="1"/>
  <c r="M4" i="1" s="1"/>
  <c r="N36" i="1" l="1"/>
  <c r="M33" i="1"/>
  <c r="D10" i="1"/>
  <c r="D19" i="1"/>
  <c r="D27" i="1"/>
  <c r="N38" i="1"/>
  <c r="N30" i="1"/>
  <c r="D11" i="1"/>
  <c r="D20" i="1"/>
  <c r="D28" i="1"/>
  <c r="D26" i="1"/>
  <c r="D4" i="1"/>
  <c r="D22" i="1"/>
  <c r="D14" i="1"/>
  <c r="D23" i="1"/>
  <c r="D31" i="1"/>
  <c r="N37" i="1"/>
  <c r="D21" i="1"/>
  <c r="D7" i="1"/>
  <c r="D15" i="1"/>
  <c r="D24" i="1"/>
  <c r="D32" i="1"/>
  <c r="D9" i="1"/>
  <c r="D17" i="1"/>
  <c r="N35" i="1"/>
  <c r="D12" i="1"/>
  <c r="D29" i="1"/>
  <c r="D13" i="1"/>
  <c r="N4" i="1"/>
  <c r="D8" i="1"/>
  <c r="D16" i="1"/>
  <c r="D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tc={C043BB11-60B9-40B1-B8E7-EADC0BC5F84B}</author>
    <author>tc={74FABB83-C338-4C80-BB44-F6DF1A4F0D88}</author>
    <author>tc={6D8B2884-DFE4-43EC-9511-DAF0B585544A}</author>
    <author>tc={2CB646A8-9F7D-4D3C-8A15-12B935E0AD56}</author>
    <author>tc={B65DCE6D-4412-4F7A-9869-8B1397480AAB}</author>
    <author>tc={F2328493-FB1C-449B-948F-756C6DF52694}</author>
    <author>tc={223C8BDF-C7F9-4A2E-84B6-08EE11F441B1}</author>
    <author>tc={77EA9E0F-0828-468C-A5E0-A8A7C60A3D62}</author>
    <author>tc={C0ECEDC0-A98D-4760-92C2-C4A956EF1457}</author>
    <author>tc={E9B8918C-5E20-4010-9949-CB6FB2F453DB}</author>
    <author>tc={8CF0EF31-A717-45EE-B0BB-0DF70CC0EAB7}</author>
    <author>tc={D2126F11-FA32-42CB-94BE-B1E31DB0BD09}</author>
    <author>tc={6169841A-80B4-4A5E-BC61-74B68A8A6254}</author>
    <author>tc={A2825303-2FC5-4AEA-8B6B-80B6CF6DF577}</author>
    <author>tc={073EC561-5640-4952-BE1C-574196BFF7ED}</author>
    <author>tc={60C1A74B-8471-4B77-BF22-383740A5A545}</author>
    <author>tc={8CD17976-B523-4135-9756-EC29EF6A0D9E}</author>
    <author>tc={22E6B82C-65D1-4D7C-B019-F0F592D1AA33}</author>
    <author>tc={9563F666-445C-4326-94F1-DB6950201E2C}</author>
    <author>tc={907D1C84-4095-4B12-92A6-60F73DD0F082}</author>
    <author>tc={51C2106A-8659-498B-9AA2-63E0A9A3B7B2}</author>
    <author>tc={E0E2AFDD-A706-4A60-B391-2E4AC1220CBB}</author>
    <author>tc={ACAAA6FB-4059-49D5-9F03-E27F013989EB}</author>
    <author>tc={60774399-9FEB-4F85-A0B9-3B36E42701F1}</author>
    <author>tc={2D607136-C58D-4C8D-8FFC-C0C7E4B2002E}</author>
    <author>tc={536209EB-91AE-45C6-B3E8-442CAAB9C10F}</author>
    <author>tc={0E8BC6D6-AE60-4EC5-95A3-0D0631036663}</author>
    <author>tc={CDEC1C37-39CE-4342-A3F5-6515DF85D22D}</author>
  </authors>
  <commentList>
    <comment ref="I4" authorId="0" shapeId="0" xr:uid="{C043BB11-60B9-40B1-B8E7-EADC0BC5F84B}">
      <text>
        <t>[Threaded comment]
Your version of Excel allows you to read this threaded comment; however, any edits to it will get removed if the file is opened in a newer version of Excel. Learn more: https://go.microsoft.com/fwlink/?linkid=870924
Comment:
    A Time</t>
      </text>
    </comment>
    <comment ref="I5" authorId="1" shapeId="0" xr:uid="{74FABB83-C338-4C80-BB44-F6DF1A4F0D88}">
      <text>
        <t>[Threaded comment]
Your version of Excel allows you to read this threaded comment; however, any edits to it will get removed if the file is opened in a newer version of Excel. Learn more: https://go.microsoft.com/fwlink/?linkid=870924
Comment:
    A Time</t>
      </text>
    </comment>
    <comment ref="I6" authorId="2" shapeId="0" xr:uid="{6D8B2884-DFE4-43EC-9511-DAF0B585544A}">
      <text>
        <t>[Threaded comment]
Your version of Excel allows you to read this threaded comment; however, any edits to it will get removed if the file is opened in a newer version of Excel. Learn more: https://go.microsoft.com/fwlink/?linkid=870924
Comment:
    =(3*A+BB)/4</t>
      </text>
    </comment>
    <comment ref="I7" authorId="3" shapeId="0" xr:uid="{2CB646A8-9F7D-4D3C-8A15-12B935E0AD56}">
      <text>
        <t>[Threaded comment]
Your version of Excel allows you to read this threaded comment; however, any edits to it will get removed if the file is opened in a newer version of Excel. Learn more: https://go.microsoft.com/fwlink/?linkid=870924
Comment:
    =(3*A+BB)/4</t>
      </text>
    </comment>
    <comment ref="I8" authorId="4" shapeId="0" xr:uid="{B65DCE6D-4412-4F7A-9869-8B1397480AAB}">
      <text>
        <t>[Threaded comment]
Your version of Excel allows you to read this threaded comment; however, any edits to it will get removed if the file is opened in a newer version of Excel. Learn more: https://go.microsoft.com/fwlink/?linkid=870924
Comment:
    =(3*A+BB)/4</t>
      </text>
    </comment>
    <comment ref="I9" authorId="5" shapeId="0" xr:uid="{F2328493-FB1C-449B-948F-756C6DF52694}">
      <text>
        <t>[Threaded comment]
Your version of Excel allows you to read this threaded comment; however, any edits to it will get removed if the file is opened in a newer version of Excel. Learn more: https://go.microsoft.com/fwlink/?linkid=870924
Comment:
    =(3*A+BB)/4</t>
      </text>
    </comment>
    <comment ref="I10" authorId="6" shapeId="0" xr:uid="{223C8BDF-C7F9-4A2E-84B6-08EE11F441B1}">
      <text>
        <t>[Threaded comment]
Your version of Excel allows you to read this threaded comment; however, any edits to it will get removed if the file is opened in a newer version of Excel. Learn more: https://go.microsoft.com/fwlink/?linkid=870924
Comment:
    (A+BB)/2</t>
      </text>
    </comment>
    <comment ref="I11" authorId="7" shapeId="0" xr:uid="{77EA9E0F-0828-468C-A5E0-A8A7C60A3D62}">
      <text>
        <t>[Threaded comment]
Your version of Excel allows you to read this threaded comment; however, any edits to it will get removed if the file is opened in a newer version of Excel. Learn more: https://go.microsoft.com/fwlink/?linkid=870924
Comment:
    (A+BB)/2</t>
      </text>
    </comment>
    <comment ref="I12" authorId="8" shapeId="0" xr:uid="{C0ECEDC0-A98D-4760-92C2-C4A956EF1457}">
      <text>
        <t>[Threaded comment]
Your version of Excel allows you to read this threaded comment; however, any edits to it will get removed if the file is opened in a newer version of Excel. Learn more: https://go.microsoft.com/fwlink/?linkid=870924
Comment:
    (A+BB)/2</t>
      </text>
    </comment>
    <comment ref="I13" authorId="9" shapeId="0" xr:uid="{E9B8918C-5E20-4010-9949-CB6FB2F453DB}">
      <text>
        <t>[Threaded comment]
Your version of Excel allows you to read this threaded comment; however, any edits to it will get removed if the file is opened in a newer version of Excel. Learn more: https://go.microsoft.com/fwlink/?linkid=870924
Comment:
    (A+BB)/2</t>
      </text>
    </comment>
    <comment ref="I14" authorId="10" shapeId="0" xr:uid="{8CF0EF31-A717-45EE-B0BB-0DF70CC0EAB7}">
      <text>
        <t>[Threaded comment]
Your version of Excel allows you to read this threaded comment; however, any edits to it will get removed if the file is opened in a newer version of Excel. Learn more: https://go.microsoft.com/fwlink/?linkid=870924
Comment:
    (A+BB)/2</t>
      </text>
    </comment>
    <comment ref="I15" authorId="11" shapeId="0" xr:uid="{D2126F11-FA32-42CB-94BE-B1E31DB0BD09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16" authorId="12" shapeId="0" xr:uid="{6169841A-80B4-4A5E-BC61-74B68A8A6254}">
      <text>
        <t>[Threaded comment]
Your version of Excel allows you to read this threaded comment; however, any edits to it will get removed if the file is opened in a newer version of Excel. Learn more: https://go.microsoft.com/fwlink/?linkid=870924
Comment:
    (3*A+BB)/4</t>
      </text>
    </comment>
    <comment ref="I17" authorId="13" shapeId="0" xr:uid="{A2825303-2FC5-4AEA-8B6B-80B6CF6DF577}">
      <text>
        <t>[Threaded comment]
Your version of Excel allows you to read this threaded comment; however, any edits to it will get removed if the file is opened in a newer version of Excel. Learn more: https://go.microsoft.com/fwlink/?linkid=870924
Comment:
    (A+BB)/2</t>
      </text>
    </comment>
    <comment ref="I19" authorId="14" shapeId="0" xr:uid="{073EC561-5640-4952-BE1C-574196BFF7ED}">
      <text>
        <t>[Threaded comment]
Your version of Excel allows you to read this threaded comment; however, any edits to it will get removed if the file is opened in a newer version of Excel. Learn more: https://go.microsoft.com/fwlink/?linkid=870924
Comment:
    A Time</t>
      </text>
    </comment>
    <comment ref="I20" authorId="15" shapeId="0" xr:uid="{60C1A74B-8471-4B77-BF22-383740A5A545}">
      <text>
        <t>[Threaded comment]
Your version of Excel allows you to read this threaded comment; however, any edits to it will get removed if the file is opened in a newer version of Excel. Learn more: https://go.microsoft.com/fwlink/?linkid=870924
Comment:
    A Time</t>
      </text>
    </comment>
    <comment ref="I21" authorId="16" shapeId="0" xr:uid="{8CD17976-B523-4135-9756-EC29EF6A0D9E}">
      <text>
        <t>[Threaded comment]
Your version of Excel allows you to read this threaded comment; however, any edits to it will get removed if the file is opened in a newer version of Excel. Learn more: https://go.microsoft.com/fwlink/?linkid=870924
Comment:
    (3*A+BB)/4</t>
      </text>
    </comment>
    <comment ref="I22" authorId="17" shapeId="0" xr:uid="{22E6B82C-65D1-4D7C-B019-F0F592D1AA33}">
      <text>
        <t>[Threaded comment]
Your version of Excel allows you to read this threaded comment; however, any edits to it will get removed if the file is opened in a newer version of Excel. Learn more: https://go.microsoft.com/fwlink/?linkid=870924
Comment:
    (3*A+BB)/4</t>
      </text>
    </comment>
    <comment ref="I23" authorId="18" shapeId="0" xr:uid="{9563F666-445C-4326-94F1-DB6950201E2C}">
      <text>
        <t>[Threaded comment]
Your version of Excel allows you to read this threaded comment; however, any edits to it will get removed if the file is opened in a newer version of Excel. Learn more: https://go.microsoft.com/fwlink/?linkid=870924
Comment:
    (A+BB)/2</t>
      </text>
    </comment>
    <comment ref="I24" authorId="19" shapeId="0" xr:uid="{907D1C84-4095-4B12-92A6-60F73DD0F082}">
      <text>
        <t>[Threaded comment]
Your version of Excel allows you to read this threaded comment; however, any edits to it will get removed if the file is opened in a newer version of Excel. Learn more: https://go.microsoft.com/fwlink/?linkid=870924
Comment:
    (A+BB)/2</t>
      </text>
    </comment>
    <comment ref="I25" authorId="20" shapeId="0" xr:uid="{51C2106A-8659-498B-9AA2-63E0A9A3B7B2}">
      <text>
        <t>[Threaded comment]
Your version of Excel allows you to read this threaded comment; however, any edits to it will get removed if the file is opened in a newer version of Excel. Learn more: https://go.microsoft.com/fwlink/?linkid=870924
Comment:
    (A+3*BB)/4</t>
      </text>
    </comment>
    <comment ref="I26" authorId="21" shapeId="0" xr:uid="{E0E2AFDD-A706-4A60-B391-2E4AC1220CBB}">
      <text>
        <t>[Threaded comment]
Your version of Excel allows you to read this threaded comment; however, any edits to it will get removed if the file is opened in a newer version of Excel. Learn more: https://go.microsoft.com/fwlink/?linkid=870924
Comment:
    (A+3*BB)/4</t>
      </text>
    </comment>
    <comment ref="I27" authorId="22" shapeId="0" xr:uid="{ACAAA6FB-4059-49D5-9F03-E27F013989EB}">
      <text>
        <t>[Threaded comment]
Your version of Excel allows you to read this threaded comment; however, any edits to it will get removed if the file is opened in a newer version of Excel. Learn more: https://go.microsoft.com/fwlink/?linkid=870924
Comment:
    (A+3*BB)/4</t>
      </text>
    </comment>
    <comment ref="I28" authorId="23" shapeId="0" xr:uid="{60774399-9FEB-4F85-A0B9-3B36E42701F1}">
      <text>
        <t>[Threaded comment]
Your version of Excel allows you to read this threaded comment; however, any edits to it will get removed if the file is opened in a newer version of Excel. Learn more: https://go.microsoft.com/fwlink/?linkid=870924
Comment:
    (A+3*BB)/4</t>
      </text>
    </comment>
    <comment ref="I29" authorId="24" shapeId="0" xr:uid="{2D607136-C58D-4C8D-8FFC-C0C7E4B2002E}">
      <text>
        <t>[Threaded comment]
Your version of Excel allows you to read this threaded comment; however, any edits to it will get removed if the file is opened in a newer version of Excel. Learn more: https://go.microsoft.com/fwlink/?linkid=870924
Comment:
    (A+3*BB)/4</t>
      </text>
    </comment>
    <comment ref="I30" authorId="25" shapeId="0" xr:uid="{536209EB-91AE-45C6-B3E8-442CAAB9C10F}">
      <text>
        <t>[Threaded comment]
Your version of Excel allows you to read this threaded comment; however, any edits to it will get removed if the file is opened in a newer version of Excel. Learn more: https://go.microsoft.com/fwlink/?linkid=870924
Comment:
    BB Time</t>
      </text>
    </comment>
    <comment ref="I31" authorId="26" shapeId="0" xr:uid="{0E8BC6D6-AE60-4EC5-95A3-0D0631036663}">
      <text>
        <t>[Threaded comment]
Your version of Excel allows you to read this threaded comment; however, any edits to it will get removed if the file is opened in a newer version of Excel. Learn more: https://go.microsoft.com/fwlink/?linkid=870924
Comment:
    (A+BB)/2</t>
      </text>
    </comment>
    <comment ref="I32" authorId="27" shapeId="0" xr:uid="{CDEC1C37-39CE-4342-A3F5-6515DF85D22D}">
      <text>
        <t>[Threaded comment]
Your version of Excel allows you to read this threaded comment; however, any edits to it will get removed if the file is opened in a newer version of Excel. Learn more: https://go.microsoft.com/fwlink/?linkid=870924
Comment:
    (A+3*BB)/4</t>
      </text>
    </comment>
  </commentList>
</comments>
</file>

<file path=xl/sharedStrings.xml><?xml version="1.0" encoding="utf-8"?>
<sst xmlns="http://schemas.openxmlformats.org/spreadsheetml/2006/main" count="226" uniqueCount="164">
  <si>
    <t>2024 Short Course Qualifying Times Information - 13-14</t>
  </si>
  <si>
    <t>Age Group/Event</t>
  </si>
  <si>
    <t>2023 Top Times (top-32 when available)</t>
  </si>
  <si>
    <t>NAG A</t>
  </si>
  <si>
    <t>NAG BB</t>
  </si>
  <si>
    <t>2023 Champs Time</t>
  </si>
  <si>
    <t>13-14 - Girls</t>
  </si>
  <si>
    <t>50 free</t>
  </si>
  <si>
    <t>27.35</t>
  </si>
  <si>
    <t>27.89</t>
  </si>
  <si>
    <t>30.19</t>
  </si>
  <si>
    <t>100 free</t>
  </si>
  <si>
    <t>59.79</t>
  </si>
  <si>
    <t>1:00.49</t>
  </si>
  <si>
    <t>1:05.49</t>
  </si>
  <si>
    <t>200 free</t>
  </si>
  <si>
    <t>2:18.12 (28th)</t>
  </si>
  <si>
    <t>2:10.39</t>
  </si>
  <si>
    <t>2:21.29</t>
  </si>
  <si>
    <t>500 free</t>
  </si>
  <si>
    <t>5:58.32 (24th)</t>
  </si>
  <si>
    <t>5:49.39</t>
  </si>
  <si>
    <t>6:18.69</t>
  </si>
  <si>
    <t>1000 free</t>
  </si>
  <si>
    <t>11:52.48 (14th)</t>
  </si>
  <si>
    <t>12:01.69</t>
  </si>
  <si>
    <t>13:01.79</t>
  </si>
  <si>
    <t>12:07.59</t>
  </si>
  <si>
    <t>1650 free</t>
  </si>
  <si>
    <t>20.20.49 (16th)</t>
  </si>
  <si>
    <t>20:02.99</t>
  </si>
  <si>
    <t>21:43.19</t>
  </si>
  <si>
    <t>20:24.39</t>
  </si>
  <si>
    <t>100 back</t>
  </si>
  <si>
    <t>1:09.02</t>
  </si>
  <si>
    <t>1:05.69</t>
  </si>
  <si>
    <t>1:11.19</t>
  </si>
  <si>
    <t>1:08.49</t>
  </si>
  <si>
    <t>200 back</t>
  </si>
  <si>
    <t>2:30.17 (31st)</t>
  </si>
  <si>
    <t>2:22.99</t>
  </si>
  <si>
    <t>2:34.89</t>
  </si>
  <si>
    <t>2:28.99</t>
  </si>
  <si>
    <t>100 breast</t>
  </si>
  <si>
    <t>1:15.39</t>
  </si>
  <si>
    <t>1:21.69</t>
  </si>
  <si>
    <t>1:18.59</t>
  </si>
  <si>
    <t>200 breast</t>
  </si>
  <si>
    <t>2:43.69</t>
  </si>
  <si>
    <t>2:57.27</t>
  </si>
  <si>
    <t>2:50.49</t>
  </si>
  <si>
    <t>100 fly</t>
  </si>
  <si>
    <t>1:10.89</t>
  </si>
  <si>
    <t>1:08.19</t>
  </si>
  <si>
    <t>200 fly</t>
  </si>
  <si>
    <t>2:33.60 (11th)</t>
  </si>
  <si>
    <t>2:24.89</t>
  </si>
  <si>
    <t>2:36.89</t>
  </si>
  <si>
    <t>200 IM</t>
  </si>
  <si>
    <t>2:36.53 (30th)</t>
  </si>
  <si>
    <t>2:25.49</t>
  </si>
  <si>
    <t>2:37.59</t>
  </si>
  <si>
    <t>2:27.49</t>
  </si>
  <si>
    <t>400 IM</t>
  </si>
  <si>
    <t>5:11.69</t>
  </si>
  <si>
    <t>5:37.59</t>
  </si>
  <si>
    <t>5:24.69</t>
  </si>
  <si>
    <t>13-14 - Boys</t>
  </si>
  <si>
    <t>25.69</t>
  </si>
  <si>
    <t>27.79</t>
  </si>
  <si>
    <t>25.99</t>
  </si>
  <si>
    <t>56.29</t>
  </si>
  <si>
    <t>1:00.89</t>
  </si>
  <si>
    <t>56.39</t>
  </si>
  <si>
    <t>2:02.59</t>
  </si>
  <si>
    <t>2:12.79</t>
  </si>
  <si>
    <t>2:03.89</t>
  </si>
  <si>
    <t>5:31.39</t>
  </si>
  <si>
    <t>5:58.99</t>
  </si>
  <si>
    <t>5:33.89</t>
  </si>
  <si>
    <t>11:26.69</t>
  </si>
  <si>
    <t>12:23.89</t>
  </si>
  <si>
    <t>11:37.09</t>
  </si>
  <si>
    <t>19:07.59</t>
  </si>
  <si>
    <t>20:43.19</t>
  </si>
  <si>
    <t>19:50.79</t>
  </si>
  <si>
    <t>1:01.29</t>
  </si>
  <si>
    <t>1:06.39</t>
  </si>
  <si>
    <t>2:13.99</t>
  </si>
  <si>
    <t>2:25.09</t>
  </si>
  <si>
    <t>1:09.69</t>
  </si>
  <si>
    <t>1:15.49</t>
  </si>
  <si>
    <t>2:31.39</t>
  </si>
  <si>
    <t>2:43.99</t>
  </si>
  <si>
    <t>1:00.99</t>
  </si>
  <si>
    <t>1:06.09</t>
  </si>
  <si>
    <t>2:15.59</t>
  </si>
  <si>
    <t>2:26.89</t>
  </si>
  <si>
    <t>2:17.09</t>
  </si>
  <si>
    <t>2:28.49</t>
  </si>
  <si>
    <t>2:21.69</t>
  </si>
  <si>
    <t>4:52.69</t>
  </si>
  <si>
    <t>5:17.09</t>
  </si>
  <si>
    <t>Number of Entries 2023 AGC</t>
  </si>
  <si>
    <t>Qualified Swimmers 2022-2023</t>
  </si>
  <si>
    <t>Est. Qualified Swimmers</t>
  </si>
  <si>
    <t>Fry - Proposed Champs Time</t>
  </si>
  <si>
    <t>Change in Qualified Swimmers</t>
  </si>
  <si>
    <t>Estimated Change in Actual Swimmers</t>
  </si>
  <si>
    <t>Potential Change to Timeline (min)</t>
  </si>
  <si>
    <t>1:24.79 (31st)</t>
  </si>
  <si>
    <t>2:58.27 (27th)</t>
  </si>
  <si>
    <t>1:18.03 (28th)</t>
  </si>
  <si>
    <t>5:24.82 (22nd)</t>
  </si>
  <si>
    <t>2:10.92 (30th)</t>
  </si>
  <si>
    <t>5:34.84 (17th)</t>
  </si>
  <si>
    <t>11:26.89 (8th)</t>
  </si>
  <si>
    <t>19:13.81 (12th)</t>
  </si>
  <si>
    <t>1:07.75</t>
  </si>
  <si>
    <t>26.07</t>
  </si>
  <si>
    <t>57.43</t>
  </si>
  <si>
    <t>2:31.40 (27th)</t>
  </si>
  <si>
    <t>1:18.65 (28th)</t>
  </si>
  <si>
    <t>2:57.25 (27th)</t>
  </si>
  <si>
    <t>1:08.32</t>
  </si>
  <si>
    <t>2:28.41 (8th)</t>
  </si>
  <si>
    <t>2:35.74 (30th)</t>
  </si>
  <si>
    <t>5:24.13 (23rd)</t>
  </si>
  <si>
    <t>Fry - Proposed Champs Time (s)</t>
  </si>
  <si>
    <t>2:22.39</t>
  </si>
  <si>
    <t>1:14.09</t>
  </si>
  <si>
    <t>2:40.89</t>
  </si>
  <si>
    <t>1:04.89</t>
  </si>
  <si>
    <t>5:10.99</t>
  </si>
  <si>
    <t>Projected Entries at 2024 AGC</t>
  </si>
  <si>
    <t>2023 AG Champs Timelines</t>
  </si>
  <si>
    <t>Friday Morning</t>
  </si>
  <si>
    <t>Buffer to 10&amp;U</t>
  </si>
  <si>
    <t>Adjusted</t>
  </si>
  <si>
    <t>New Buffer</t>
  </si>
  <si>
    <t>Saturday Morning</t>
  </si>
  <si>
    <t>Sunday Morning</t>
  </si>
  <si>
    <t>Buffer to Distance</t>
  </si>
  <si>
    <t>Friday Afternoon</t>
  </si>
  <si>
    <t>Buffer to Finals</t>
  </si>
  <si>
    <t>2023 AG Champs Timelines incl. 11/12 and 13/14</t>
  </si>
  <si>
    <t>Color Key</t>
  </si>
  <si>
    <t>A Time</t>
  </si>
  <si>
    <t>BB Time</t>
  </si>
  <si>
    <t>2024 Time is Harder</t>
  </si>
  <si>
    <t>2024 Time is Easier</t>
  </si>
  <si>
    <t>2:13.19</t>
  </si>
  <si>
    <t>5:56.79</t>
  </si>
  <si>
    <t>12:16.79</t>
  </si>
  <si>
    <t>20:28.09</t>
  </si>
  <si>
    <t>2:05.19</t>
  </si>
  <si>
    <t>5:38.29</t>
  </si>
  <si>
    <t>19:55.39</t>
  </si>
  <si>
    <t>11:55.29</t>
  </si>
  <si>
    <t>2:28.59</t>
  </si>
  <si>
    <t>(A+BB)/2</t>
  </si>
  <si>
    <t>1:05.19</t>
  </si>
  <si>
    <t>2:22.79</t>
  </si>
  <si>
    <t>Fee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</si>
</sst>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7">
    <font>
      <sz val="10"/>
      <color indexed="8"/>
      <name val="Helvetica Neue"/>
    </font>
    <font>
      <b/>
      <sz val="13"/>
      <color indexed="8"/>
      <name val="Helvetica Neue"/>
    </font>
    <font>
      <b/>
      <sz val="10"/>
      <color indexed="8"/>
      <name val="Helvetica Neue"/>
    </font>
    <font>
      <b/>
      <u/>
      <sz val="10"/>
      <color indexed="8"/>
      <name val="Helvetica Neue"/>
    </font>
    <font>
      <b/>
      <sz val="10"/>
      <color rgb="FFFF0000"/>
      <name val="Helvetica Neue"/>
    </font>
    <font>
      <b/>
      <sz val="12"/>
      <color indexed="8"/>
      <name val="Helvetica Neue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12"/>
      </left>
      <right style="thin">
        <color indexed="13"/>
      </right>
      <top style="thick">
        <color indexed="10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ck">
        <color indexed="10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0"/>
      </top>
      <bottom style="thin">
        <color indexed="12"/>
      </bottom>
      <diagonal/>
    </border>
    <border>
      <left style="thin">
        <color indexed="12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ck">
        <color indexed="10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0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top" wrapText="1"/>
    </xf>
    <xf numFmtId="49" fontId="0" fillId="0" borderId="3" xfId="0" applyNumberFormat="1" applyBorder="1" applyAlignment="1">
      <alignment horizontal="center" vertical="top" wrapText="1"/>
    </xf>
    <xf numFmtId="49" fontId="0" fillId="0" borderId="4" xfId="0" applyNumberFormat="1" applyBorder="1" applyAlignment="1">
      <alignment horizontal="center" vertical="top" wrapText="1"/>
    </xf>
    <xf numFmtId="49" fontId="2" fillId="3" borderId="5" xfId="0" applyNumberFormat="1" applyFont="1" applyFill="1" applyBorder="1">
      <alignment vertical="top" wrapText="1"/>
    </xf>
    <xf numFmtId="49" fontId="0" fillId="0" borderId="6" xfId="0" applyNumberFormat="1" applyBorder="1" applyAlignment="1">
      <alignment horizontal="center" vertical="top" wrapText="1"/>
    </xf>
    <xf numFmtId="49" fontId="0" fillId="0" borderId="7" xfId="0" applyNumberFormat="1" applyBorder="1" applyAlignment="1">
      <alignment horizontal="center" vertical="top" wrapText="1"/>
    </xf>
    <xf numFmtId="49" fontId="3" fillId="3" borderId="5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49" fontId="0" fillId="4" borderId="7" xfId="0" applyNumberFormat="1" applyFill="1" applyBorder="1" applyAlignment="1">
      <alignment horizontal="center" vertical="top" wrapText="1"/>
    </xf>
    <xf numFmtId="49" fontId="0" fillId="5" borderId="7" xfId="0" applyNumberFormat="1" applyFill="1" applyBorder="1" applyAlignment="1">
      <alignment horizontal="center" vertical="top" wrapText="1"/>
    </xf>
    <xf numFmtId="49" fontId="0" fillId="6" borderId="7" xfId="0" applyNumberFormat="1" applyFill="1" applyBorder="1" applyAlignment="1">
      <alignment horizontal="center" vertical="top" wrapText="1"/>
    </xf>
    <xf numFmtId="49" fontId="0" fillId="7" borderId="7" xfId="0" applyNumberFormat="1" applyFill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 wrapText="1"/>
    </xf>
    <xf numFmtId="0" fontId="0" fillId="0" borderId="7" xfId="0" applyNumberFormat="1" applyFill="1" applyBorder="1" applyAlignment="1">
      <alignment horizontal="center" vertical="top" wrapText="1"/>
    </xf>
    <xf numFmtId="164" fontId="0" fillId="0" borderId="0" xfId="0" applyNumberFormat="1">
      <alignment vertical="top" wrapText="1"/>
    </xf>
    <xf numFmtId="49" fontId="0" fillId="0" borderId="7" xfId="0" applyNumberFormat="1" applyFill="1" applyBorder="1" applyAlignment="1">
      <alignment horizontal="center" vertical="top" wrapText="1"/>
    </xf>
    <xf numFmtId="1" fontId="0" fillId="0" borderId="4" xfId="0" applyNumberFormat="1" applyBorder="1" applyAlignment="1">
      <alignment horizontal="center" vertical="top" wrapText="1"/>
    </xf>
    <xf numFmtId="1" fontId="0" fillId="0" borderId="7" xfId="0" applyNumberFormat="1" applyFill="1" applyBorder="1" applyAlignment="1">
      <alignment horizontal="center" vertical="top" wrapText="1"/>
    </xf>
    <xf numFmtId="1" fontId="0" fillId="0" borderId="7" xfId="0" applyNumberFormat="1" applyBorder="1" applyAlignment="1">
      <alignment horizontal="center" vertical="top" wrapText="1"/>
    </xf>
    <xf numFmtId="1" fontId="0" fillId="0" borderId="8" xfId="0" applyNumberFormat="1" applyBorder="1" applyAlignment="1">
      <alignment horizontal="center" vertical="top" wrapText="1"/>
    </xf>
    <xf numFmtId="1" fontId="0" fillId="0" borderId="9" xfId="0" applyNumberFormat="1" applyBorder="1" applyAlignment="1">
      <alignment horizontal="center" vertical="top" wrapText="1"/>
    </xf>
    <xf numFmtId="49" fontId="0" fillId="8" borderId="7" xfId="0" applyNumberFormat="1" applyFill="1" applyBorder="1" applyAlignment="1">
      <alignment horizontal="center" vertical="top" wrapText="1"/>
    </xf>
    <xf numFmtId="2" fontId="0" fillId="0" borderId="7" xfId="0" applyNumberFormat="1" applyFill="1" applyBorder="1" applyAlignment="1">
      <alignment horizontal="center" vertical="top" wrapText="1"/>
    </xf>
    <xf numFmtId="2" fontId="0" fillId="6" borderId="7" xfId="0" applyNumberFormat="1" applyFill="1" applyBorder="1" applyAlignment="1">
      <alignment horizontal="center" vertical="top" wrapText="1"/>
    </xf>
    <xf numFmtId="2" fontId="0" fillId="7" borderId="7" xfId="0" applyNumberFormat="1" applyFill="1" applyBorder="1" applyAlignment="1">
      <alignment horizontal="center" vertical="top" wrapText="1"/>
    </xf>
    <xf numFmtId="2" fontId="0" fillId="0" borderId="7" xfId="0" applyNumberFormat="1" applyBorder="1" applyAlignment="1">
      <alignment horizontal="center" vertical="top" wrapText="1"/>
    </xf>
    <xf numFmtId="2" fontId="0" fillId="8" borderId="7" xfId="0" applyNumberFormat="1" applyFill="1" applyBorder="1" applyAlignment="1">
      <alignment horizontal="center" vertical="top" wrapText="1"/>
    </xf>
    <xf numFmtId="0" fontId="0" fillId="6" borderId="7" xfId="0" applyNumberFormat="1" applyFill="1" applyBorder="1" applyAlignment="1">
      <alignment horizontal="center" vertical="top" wrapText="1"/>
    </xf>
    <xf numFmtId="0" fontId="0" fillId="7" borderId="7" xfId="0" applyNumberFormat="1" applyFill="1" applyBorder="1" applyAlignment="1">
      <alignment horizontal="center" vertical="top" wrapText="1"/>
    </xf>
    <xf numFmtId="0" fontId="0" fillId="8" borderId="7" xfId="0" applyNumberFormat="1" applyFill="1" applyBorder="1" applyAlignment="1">
      <alignment horizontal="center" vertical="top" wrapText="1"/>
    </xf>
    <xf numFmtId="0" fontId="5" fillId="0" borderId="0" xfId="0" applyNumberFormat="1" applyFont="1" applyAlignment="1">
      <alignment vertical="top"/>
    </xf>
    <xf numFmtId="0" fontId="0" fillId="0" borderId="10" xfId="0" applyNumberFormat="1" applyBorder="1">
      <alignment vertical="top" wrapText="1"/>
    </xf>
    <xf numFmtId="20" fontId="0" fillId="0" borderId="10" xfId="0" quotePrefix="1" applyNumberFormat="1" applyBorder="1">
      <alignment vertical="top" wrapText="1"/>
    </xf>
    <xf numFmtId="0" fontId="0" fillId="0" borderId="10" xfId="0" quotePrefix="1" applyNumberFormat="1" applyBorder="1">
      <alignment vertical="top" wrapText="1"/>
    </xf>
    <xf numFmtId="20" fontId="0" fillId="0" borderId="10" xfId="0" applyNumberFormat="1" applyBorder="1">
      <alignment vertical="top" wrapText="1"/>
    </xf>
    <xf numFmtId="1" fontId="0" fillId="0" borderId="10" xfId="0" applyNumberFormat="1" applyBorder="1">
      <alignment vertical="top" wrapText="1"/>
    </xf>
    <xf numFmtId="0" fontId="2" fillId="2" borderId="11" xfId="0" applyNumberFormat="1" applyFont="1" applyFill="1" applyBorder="1" applyAlignment="1">
      <alignment horizontal="center" vertical="top" wrapText="1"/>
    </xf>
    <xf numFmtId="0" fontId="0" fillId="4" borderId="0" xfId="0" applyNumberFormat="1" applyFill="1">
      <alignment vertical="top" wrapText="1"/>
    </xf>
    <xf numFmtId="0" fontId="0" fillId="5" borderId="0" xfId="0" applyNumberFormat="1" applyFill="1">
      <alignment vertical="top" wrapText="1"/>
    </xf>
    <xf numFmtId="0" fontId="0" fillId="7" borderId="0" xfId="0" applyNumberFormat="1" applyFill="1">
      <alignment vertical="top" wrapText="1"/>
    </xf>
    <xf numFmtId="0" fontId="0" fillId="6" borderId="0" xfId="0" applyNumberFormat="1" applyFill="1">
      <alignment vertical="top" wrapText="1"/>
    </xf>
    <xf numFmtId="0" fontId="0" fillId="0" borderId="0" xfId="0" applyNumberFormat="1" applyFill="1" applyBorder="1">
      <alignment vertical="top" wrapText="1"/>
    </xf>
    <xf numFmtId="49" fontId="0" fillId="9" borderId="7" xfId="0" applyNumberFormat="1" applyFill="1" applyBorder="1" applyAlignment="1">
      <alignment horizontal="center" vertical="top" wrapText="1"/>
    </xf>
    <xf numFmtId="0" fontId="0" fillId="9" borderId="0" xfId="0" applyNumberFormat="1" applyFill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0" applyNumberFormat="1" applyFont="1">
      <alignment vertical="top" wrapText="1"/>
    </xf>
    <xf numFmtId="165" fontId="4" fillId="0" borderId="0" xfId="0" applyNumberFormat="1" applyFo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515151"/>
      <rgbColor rgb="FFDBDBDB"/>
      <rgbColor rgb="FFA5A5A5"/>
      <rgbColor rgb="FF3F3F3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bert Fry" id="{1CDE5DB0-3865-4B46-952C-33F44A16B7EC}" userId="9807d742d625730b" providerId="Windows Live"/>
</personList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3-10-20T04:17:37.62" personId="{1CDE5DB0-3865-4B46-952C-33F44A16B7EC}" id="{C043BB11-60B9-40B1-B8E7-EADC0BC5F84B}">
    <text>A Time</text>
  </threadedComment>
  <threadedComment ref="I5" dT="2023-10-20T04:17:43.58" personId="{1CDE5DB0-3865-4B46-952C-33F44A16B7EC}" id="{74FABB83-C338-4C80-BB44-F6DF1A4F0D88}">
    <text>A Time</text>
  </threadedComment>
  <threadedComment ref="I6" dT="2023-10-20T02:03:06.83" personId="{1CDE5DB0-3865-4B46-952C-33F44A16B7EC}" id="{6D8B2884-DFE4-43EC-9511-DAF0B585544A}">
    <text>=(3*A+BB)/4</text>
  </threadedComment>
  <threadedComment ref="I7" dT="2023-10-20T02:05:27.18" personId="{1CDE5DB0-3865-4B46-952C-33F44A16B7EC}" id="{2CB646A8-9F7D-4D3C-8A15-12B935E0AD56}">
    <text>=(3*A+BB)/4</text>
  </threadedComment>
  <threadedComment ref="I8" dT="2023-10-20T02:07:33.09" personId="{1CDE5DB0-3865-4B46-952C-33F44A16B7EC}" id="{B65DCE6D-4412-4F7A-9869-8B1397480AAB}">
    <text>=(3*A+BB)/4</text>
  </threadedComment>
  <threadedComment ref="I9" dT="2023-10-20T02:11:20.95" personId="{1CDE5DB0-3865-4B46-952C-33F44A16B7EC}" id="{F2328493-FB1C-449B-948F-756C6DF52694}">
    <text>=(3*A+BB)/4</text>
  </threadedComment>
  <threadedComment ref="I10" dT="2023-10-20T04:17:59.30" personId="{1CDE5DB0-3865-4B46-952C-33F44A16B7EC}" id="{223C8BDF-C7F9-4A2E-84B6-08EE11F441B1}">
    <text>(A+BB)/2</text>
  </threadedComment>
  <threadedComment ref="I11" dT="2023-10-20T04:18:06.41" personId="{1CDE5DB0-3865-4B46-952C-33F44A16B7EC}" id="{77EA9E0F-0828-468C-A5E0-A8A7C60A3D62}">
    <text>(A+BB)/2</text>
  </threadedComment>
  <threadedComment ref="I12" dT="2023-10-20T04:18:13.71" personId="{1CDE5DB0-3865-4B46-952C-33F44A16B7EC}" id="{C0ECEDC0-A98D-4760-92C2-C4A956EF1457}">
    <text>(A+BB)/2</text>
  </threadedComment>
  <threadedComment ref="I13" dT="2023-10-20T04:18:19.26" personId="{1CDE5DB0-3865-4B46-952C-33F44A16B7EC}" id="{E9B8918C-5E20-4010-9949-CB6FB2F453DB}">
    <text>(A+BB)/2</text>
  </threadedComment>
  <threadedComment ref="I14" dT="2023-10-20T04:18:25.04" personId="{1CDE5DB0-3865-4B46-952C-33F44A16B7EC}" id="{8CF0EF31-A717-45EE-B0BB-0DF70CC0EAB7}">
    <text>(A+BB)/2</text>
  </threadedComment>
  <threadedComment ref="I15" dT="2023-10-20T04:18:33.17" personId="{1CDE5DB0-3865-4B46-952C-33F44A16B7EC}" id="{D2126F11-FA32-42CB-94BE-B1E31DB0BD09}">
    <text>BB Time</text>
  </threadedComment>
  <threadedComment ref="I16" dT="2023-10-20T02:36:51.49" personId="{1CDE5DB0-3865-4B46-952C-33F44A16B7EC}" id="{6169841A-80B4-4A5E-BC61-74B68A8A6254}">
    <text>(3*A+BB)/4</text>
  </threadedComment>
  <threadedComment ref="I17" dT="2023-10-20T04:19:00.65" personId="{1CDE5DB0-3865-4B46-952C-33F44A16B7EC}" id="{A2825303-2FC5-4AEA-8B6B-80B6CF6DF577}">
    <text>(A+BB)/2</text>
  </threadedComment>
  <threadedComment ref="I19" dT="2023-10-20T02:12:41.23" personId="{1CDE5DB0-3865-4B46-952C-33F44A16B7EC}" id="{073EC561-5640-4952-BE1C-574196BFF7ED}">
    <text>A Time</text>
  </threadedComment>
  <threadedComment ref="I20" dT="2023-10-20T02:12:47.89" personId="{1CDE5DB0-3865-4B46-952C-33F44A16B7EC}" id="{60C1A74B-8471-4B77-BF22-383740A5A545}">
    <text>A Time</text>
  </threadedComment>
  <threadedComment ref="I21" dT="2023-10-20T02:14:25.97" personId="{1CDE5DB0-3865-4B46-952C-33F44A16B7EC}" id="{8CD17976-B523-4135-9756-EC29EF6A0D9E}">
    <text>(3*A+BB)/4</text>
  </threadedComment>
  <threadedComment ref="I22" dT="2023-10-20T02:16:16.53" personId="{1CDE5DB0-3865-4B46-952C-33F44A16B7EC}" id="{22E6B82C-65D1-4D7C-B019-F0F592D1AA33}">
    <text>(3*A+BB)/4</text>
  </threadedComment>
  <threadedComment ref="I23" dT="2023-10-20T02:31:17.42" personId="{1CDE5DB0-3865-4B46-952C-33F44A16B7EC}" id="{9563F666-445C-4326-94F1-DB6950201E2C}">
    <text>(A+BB)/2</text>
  </threadedComment>
  <threadedComment ref="I24" dT="2023-10-20T02:31:28.72" personId="{1CDE5DB0-3865-4B46-952C-33F44A16B7EC}" id="{907D1C84-4095-4B12-92A6-60F73DD0F082}">
    <text>(A+BB)/2</text>
  </threadedComment>
  <threadedComment ref="I25" dT="2023-10-20T02:42:43.58" personId="{1CDE5DB0-3865-4B46-952C-33F44A16B7EC}" id="{51C2106A-8659-498B-9AA2-63E0A9A3B7B2}">
    <text>(A+3*BB)/4</text>
  </threadedComment>
  <threadedComment ref="I26" dT="2023-10-20T02:44:10.06" personId="{1CDE5DB0-3865-4B46-952C-33F44A16B7EC}" id="{E0E2AFDD-A706-4A60-B391-2E4AC1220CBB}">
    <text>(A+3*BB)/4</text>
  </threadedComment>
  <threadedComment ref="I27" dT="2023-10-20T02:44:37.45" personId="{1CDE5DB0-3865-4B46-952C-33F44A16B7EC}" id="{ACAAA6FB-4059-49D5-9F03-E27F013989EB}">
    <text>(A+3*BB)/4</text>
  </threadedComment>
  <threadedComment ref="I28" dT="2023-10-20T02:45:24.67" personId="{1CDE5DB0-3865-4B46-952C-33F44A16B7EC}" id="{60774399-9FEB-4F85-A0B9-3B36E42701F1}">
    <text>(A+3*BB)/4</text>
  </threadedComment>
  <threadedComment ref="I29" dT="2023-10-20T04:20:39.75" personId="{1CDE5DB0-3865-4B46-952C-33F44A16B7EC}" id="{2D607136-C58D-4C8D-8FFC-C0C7E4B2002E}">
    <text>(A+3*BB)/4</text>
  </threadedComment>
  <threadedComment ref="I30" dT="2023-10-20T04:19:15.48" personId="{1CDE5DB0-3865-4B46-952C-33F44A16B7EC}" id="{536209EB-91AE-45C6-B3E8-442CAAB9C10F}">
    <text>BB Time</text>
  </threadedComment>
  <threadedComment ref="I31" dT="2023-10-20T04:23:51.77" personId="{1CDE5DB0-3865-4B46-952C-33F44A16B7EC}" id="{0E8BC6D6-AE60-4EC5-95A3-0D0631036663}">
    <text>(A+BB)/2</text>
  </threadedComment>
  <threadedComment ref="I32" dT="2023-10-20T02:50:39.97" personId="{1CDE5DB0-3865-4B46-952C-33F44A16B7EC}" id="{CDEC1C37-39CE-4342-A3F5-6515DF85D22D}">
    <text>(A+3*BB)/4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Y44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sqref="A1:K1"/>
    </sheetView>
  </sheetViews>
  <sheetFormatPr defaultColWidth="16.28515625" defaultRowHeight="19.899999999999999" customHeight="1"/>
  <cols>
    <col min="1" max="1" width="16.28515625" style="1" customWidth="1"/>
    <col min="2" max="4" width="16.85546875" style="1" customWidth="1"/>
    <col min="5" max="15" width="16.28515625" style="1" customWidth="1"/>
    <col min="16" max="16" width="17.85546875" style="1" bestFit="1" customWidth="1"/>
    <col min="17" max="259" width="16.28515625" style="1" customWidth="1"/>
  </cols>
  <sheetData>
    <row r="1" spans="1:16" ht="29.65" customHeight="1" thickBo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6" ht="46.7" customHeight="1" thickTop="1" thickBot="1">
      <c r="A2" s="2" t="s">
        <v>1</v>
      </c>
      <c r="B2" s="2" t="s">
        <v>2</v>
      </c>
      <c r="C2" s="2" t="s">
        <v>103</v>
      </c>
      <c r="D2" s="10" t="s">
        <v>134</v>
      </c>
      <c r="E2" s="2" t="s">
        <v>3</v>
      </c>
      <c r="F2" s="2" t="s">
        <v>4</v>
      </c>
      <c r="G2" s="2" t="s">
        <v>5</v>
      </c>
      <c r="H2" s="10" t="s">
        <v>104</v>
      </c>
      <c r="I2" s="2" t="s">
        <v>106</v>
      </c>
      <c r="J2" s="2" t="s">
        <v>128</v>
      </c>
      <c r="K2" s="10" t="s">
        <v>105</v>
      </c>
      <c r="L2" s="10" t="s">
        <v>107</v>
      </c>
      <c r="M2" s="10" t="s">
        <v>108</v>
      </c>
      <c r="N2" s="10" t="s">
        <v>109</v>
      </c>
      <c r="O2" s="39" t="s">
        <v>146</v>
      </c>
    </row>
    <row r="3" spans="1:16" ht="21.4" customHeight="1" thickTop="1">
      <c r="A3" s="3" t="s">
        <v>6</v>
      </c>
      <c r="B3" s="4"/>
      <c r="C3" s="22"/>
      <c r="D3" s="22"/>
      <c r="E3" s="5"/>
      <c r="F3" s="5"/>
      <c r="G3" s="5"/>
      <c r="H3" s="19"/>
      <c r="I3" s="5"/>
      <c r="J3" s="5"/>
      <c r="K3" s="19"/>
      <c r="L3" s="19"/>
      <c r="M3" s="19"/>
      <c r="N3" s="15"/>
      <c r="O3" s="40"/>
      <c r="P3" s="1" t="s">
        <v>147</v>
      </c>
    </row>
    <row r="4" spans="1:16" ht="20.100000000000001" customHeight="1">
      <c r="A4" s="6" t="s">
        <v>7</v>
      </c>
      <c r="B4" s="7" t="s">
        <v>8</v>
      </c>
      <c r="C4" s="23">
        <v>60</v>
      </c>
      <c r="D4" s="23">
        <f>C4+M4</f>
        <v>60</v>
      </c>
      <c r="E4" s="8" t="s">
        <v>9</v>
      </c>
      <c r="F4" s="8" t="s">
        <v>10</v>
      </c>
      <c r="G4" s="11" t="s">
        <v>9</v>
      </c>
      <c r="H4" s="21">
        <v>90</v>
      </c>
      <c r="I4" s="18" t="s">
        <v>9</v>
      </c>
      <c r="J4" s="16">
        <v>27.89</v>
      </c>
      <c r="K4" s="21">
        <v>90</v>
      </c>
      <c r="L4" s="20">
        <f t="shared" ref="L4:L17" si="0">K4-H4</f>
        <v>0</v>
      </c>
      <c r="M4" s="21">
        <f t="shared" ref="M4:M17" si="1">L4*C4/H4</f>
        <v>0</v>
      </c>
      <c r="N4" s="8">
        <f>M4/8*(J4+20)/60</f>
        <v>0</v>
      </c>
      <c r="O4" s="41"/>
      <c r="P4" s="1" t="s">
        <v>148</v>
      </c>
    </row>
    <row r="5" spans="1:16" ht="20.100000000000001" customHeight="1">
      <c r="A5" s="6" t="s">
        <v>11</v>
      </c>
      <c r="B5" s="7" t="s">
        <v>12</v>
      </c>
      <c r="C5" s="23">
        <v>52</v>
      </c>
      <c r="D5" s="23">
        <f t="shared" ref="D5:D32" si="2">C5+M5</f>
        <v>52</v>
      </c>
      <c r="E5" s="8" t="s">
        <v>13</v>
      </c>
      <c r="F5" s="8" t="s">
        <v>14</v>
      </c>
      <c r="G5" s="11" t="s">
        <v>13</v>
      </c>
      <c r="H5" s="21">
        <v>75</v>
      </c>
      <c r="I5" s="18" t="s">
        <v>13</v>
      </c>
      <c r="J5" s="16">
        <v>60.49</v>
      </c>
      <c r="K5" s="21">
        <v>75</v>
      </c>
      <c r="L5" s="20">
        <f t="shared" si="0"/>
        <v>0</v>
      </c>
      <c r="M5" s="21">
        <f t="shared" si="1"/>
        <v>0</v>
      </c>
      <c r="N5" s="8">
        <f t="shared" ref="N5:N32" si="3">M5/8*(J5+20)/60</f>
        <v>0</v>
      </c>
      <c r="O5" s="46"/>
      <c r="P5" s="1" t="s">
        <v>160</v>
      </c>
    </row>
    <row r="6" spans="1:16" ht="20.100000000000001" customHeight="1">
      <c r="A6" s="6" t="s">
        <v>15</v>
      </c>
      <c r="B6" s="7" t="s">
        <v>16</v>
      </c>
      <c r="C6" s="23">
        <v>28</v>
      </c>
      <c r="D6" s="23">
        <f t="shared" si="2"/>
        <v>36.96</v>
      </c>
      <c r="E6" s="8" t="s">
        <v>17</v>
      </c>
      <c r="F6" s="8" t="s">
        <v>18</v>
      </c>
      <c r="G6" s="11" t="s">
        <v>17</v>
      </c>
      <c r="H6" s="21">
        <v>50</v>
      </c>
      <c r="I6" s="13" t="s">
        <v>151</v>
      </c>
      <c r="J6" s="30">
        <v>133.19</v>
      </c>
      <c r="K6" s="21">
        <v>66</v>
      </c>
      <c r="L6" s="20">
        <f t="shared" si="0"/>
        <v>16</v>
      </c>
      <c r="M6" s="21">
        <f t="shared" si="1"/>
        <v>8.9600000000000009</v>
      </c>
      <c r="N6" s="8">
        <f t="shared" si="3"/>
        <v>2.8595466666666667</v>
      </c>
      <c r="O6" s="42"/>
      <c r="P6" s="1" t="s">
        <v>149</v>
      </c>
    </row>
    <row r="7" spans="1:16" ht="20.100000000000001" customHeight="1">
      <c r="A7" s="6" t="s">
        <v>19</v>
      </c>
      <c r="B7" s="7" t="s">
        <v>20</v>
      </c>
      <c r="C7" s="23">
        <v>24</v>
      </c>
      <c r="D7" s="23">
        <f t="shared" si="2"/>
        <v>30.439024390243901</v>
      </c>
      <c r="E7" s="8" t="s">
        <v>21</v>
      </c>
      <c r="F7" s="8" t="s">
        <v>22</v>
      </c>
      <c r="G7" s="11" t="s">
        <v>21</v>
      </c>
      <c r="H7" s="21">
        <v>41</v>
      </c>
      <c r="I7" s="13" t="s">
        <v>152</v>
      </c>
      <c r="J7" s="30">
        <v>356.79</v>
      </c>
      <c r="K7" s="21">
        <v>52</v>
      </c>
      <c r="L7" s="20">
        <f t="shared" si="0"/>
        <v>11</v>
      </c>
      <c r="M7" s="21">
        <f t="shared" si="1"/>
        <v>6.4390243902439028</v>
      </c>
      <c r="N7" s="8">
        <f t="shared" si="3"/>
        <v>5.0545000000000009</v>
      </c>
      <c r="O7" s="43"/>
      <c r="P7" s="44" t="s">
        <v>150</v>
      </c>
    </row>
    <row r="8" spans="1:16" ht="20.100000000000001" customHeight="1">
      <c r="A8" s="6" t="s">
        <v>23</v>
      </c>
      <c r="B8" s="7" t="s">
        <v>24</v>
      </c>
      <c r="C8" s="23">
        <v>14</v>
      </c>
      <c r="D8" s="23">
        <f t="shared" si="2"/>
        <v>16</v>
      </c>
      <c r="E8" s="8" t="s">
        <v>25</v>
      </c>
      <c r="F8" s="8" t="s">
        <v>26</v>
      </c>
      <c r="G8" s="8" t="s">
        <v>27</v>
      </c>
      <c r="H8" s="21">
        <v>21</v>
      </c>
      <c r="I8" s="13" t="s">
        <v>153</v>
      </c>
      <c r="J8" s="30">
        <v>736.79</v>
      </c>
      <c r="K8" s="21">
        <v>24</v>
      </c>
      <c r="L8" s="20">
        <f t="shared" si="0"/>
        <v>3</v>
      </c>
      <c r="M8" s="21">
        <f t="shared" si="1"/>
        <v>2</v>
      </c>
      <c r="N8" s="8">
        <f t="shared" si="3"/>
        <v>3.1532916666666666</v>
      </c>
    </row>
    <row r="9" spans="1:16" ht="20.100000000000001" customHeight="1">
      <c r="A9" s="6" t="s">
        <v>28</v>
      </c>
      <c r="B9" s="7" t="s">
        <v>29</v>
      </c>
      <c r="C9" s="23">
        <v>16</v>
      </c>
      <c r="D9" s="23">
        <f t="shared" si="2"/>
        <v>16</v>
      </c>
      <c r="E9" s="8" t="s">
        <v>30</v>
      </c>
      <c r="F9" s="8" t="s">
        <v>31</v>
      </c>
      <c r="G9" s="8" t="s">
        <v>32</v>
      </c>
      <c r="H9" s="21">
        <v>18</v>
      </c>
      <c r="I9" s="13" t="s">
        <v>154</v>
      </c>
      <c r="J9" s="26">
        <v>1228.0899999999999</v>
      </c>
      <c r="K9" s="21">
        <v>18</v>
      </c>
      <c r="L9" s="20">
        <f t="shared" si="0"/>
        <v>0</v>
      </c>
      <c r="M9" s="21">
        <f t="shared" si="1"/>
        <v>0</v>
      </c>
      <c r="N9" s="8">
        <f t="shared" si="3"/>
        <v>0</v>
      </c>
    </row>
    <row r="10" spans="1:16" ht="20.100000000000001" customHeight="1">
      <c r="A10" s="6" t="s">
        <v>33</v>
      </c>
      <c r="B10" s="7" t="s">
        <v>34</v>
      </c>
      <c r="C10" s="23">
        <v>37</v>
      </c>
      <c r="D10" s="23">
        <f t="shared" si="2"/>
        <v>37</v>
      </c>
      <c r="E10" s="8" t="s">
        <v>35</v>
      </c>
      <c r="F10" s="8" t="s">
        <v>36</v>
      </c>
      <c r="G10" s="45" t="s">
        <v>37</v>
      </c>
      <c r="H10" s="21">
        <v>61</v>
      </c>
      <c r="I10" s="18" t="s">
        <v>37</v>
      </c>
      <c r="J10" s="25">
        <v>68.489999999999995</v>
      </c>
      <c r="K10" s="21">
        <v>61</v>
      </c>
      <c r="L10" s="20">
        <f t="shared" si="0"/>
        <v>0</v>
      </c>
      <c r="M10" s="21">
        <f t="shared" si="1"/>
        <v>0</v>
      </c>
      <c r="N10" s="8">
        <f t="shared" si="3"/>
        <v>0</v>
      </c>
    </row>
    <row r="11" spans="1:16" ht="20.100000000000001" customHeight="1">
      <c r="A11" s="6" t="s">
        <v>38</v>
      </c>
      <c r="B11" s="7" t="s">
        <v>39</v>
      </c>
      <c r="C11" s="23">
        <v>32</v>
      </c>
      <c r="D11" s="23">
        <f t="shared" si="2"/>
        <v>32</v>
      </c>
      <c r="E11" s="8" t="s">
        <v>40</v>
      </c>
      <c r="F11" s="8" t="s">
        <v>41</v>
      </c>
      <c r="G11" s="45" t="s">
        <v>42</v>
      </c>
      <c r="H11" s="21">
        <v>44</v>
      </c>
      <c r="I11" s="8" t="s">
        <v>42</v>
      </c>
      <c r="J11" s="25">
        <v>148.99</v>
      </c>
      <c r="K11" s="21">
        <v>44</v>
      </c>
      <c r="L11" s="20">
        <f t="shared" si="0"/>
        <v>0</v>
      </c>
      <c r="M11" s="21">
        <f t="shared" si="1"/>
        <v>0</v>
      </c>
      <c r="N11" s="8">
        <f t="shared" si="3"/>
        <v>0</v>
      </c>
    </row>
    <row r="12" spans="1:16" ht="20.100000000000001" customHeight="1">
      <c r="A12" s="6" t="s">
        <v>43</v>
      </c>
      <c r="B12" s="7" t="s">
        <v>110</v>
      </c>
      <c r="C12" s="23">
        <v>31</v>
      </c>
      <c r="D12" s="23">
        <f t="shared" si="2"/>
        <v>31</v>
      </c>
      <c r="E12" s="8" t="s">
        <v>44</v>
      </c>
      <c r="F12" s="8" t="s">
        <v>45</v>
      </c>
      <c r="G12" s="45" t="s">
        <v>46</v>
      </c>
      <c r="H12" s="21">
        <v>39</v>
      </c>
      <c r="I12" s="8" t="s">
        <v>46</v>
      </c>
      <c r="J12" s="25">
        <v>78.59</v>
      </c>
      <c r="K12" s="21">
        <v>39</v>
      </c>
      <c r="L12" s="20">
        <f t="shared" si="0"/>
        <v>0</v>
      </c>
      <c r="M12" s="21">
        <f t="shared" si="1"/>
        <v>0</v>
      </c>
      <c r="N12" s="8">
        <f t="shared" si="3"/>
        <v>0</v>
      </c>
    </row>
    <row r="13" spans="1:16" ht="20.100000000000001" customHeight="1">
      <c r="A13" s="6" t="s">
        <v>47</v>
      </c>
      <c r="B13" s="7" t="s">
        <v>111</v>
      </c>
      <c r="C13" s="23">
        <v>27</v>
      </c>
      <c r="D13" s="23">
        <f t="shared" si="2"/>
        <v>27</v>
      </c>
      <c r="E13" s="8" t="s">
        <v>48</v>
      </c>
      <c r="F13" s="8" t="s">
        <v>49</v>
      </c>
      <c r="G13" s="45" t="s">
        <v>50</v>
      </c>
      <c r="H13" s="21">
        <v>38</v>
      </c>
      <c r="I13" s="8" t="s">
        <v>50</v>
      </c>
      <c r="J13" s="25">
        <v>170.49</v>
      </c>
      <c r="K13" s="21">
        <v>38</v>
      </c>
      <c r="L13" s="20">
        <f t="shared" si="0"/>
        <v>0</v>
      </c>
      <c r="M13" s="21">
        <f t="shared" si="1"/>
        <v>0</v>
      </c>
      <c r="N13" s="8">
        <f t="shared" si="3"/>
        <v>0</v>
      </c>
    </row>
    <row r="14" spans="1:16" ht="20.100000000000001" customHeight="1">
      <c r="A14" s="6" t="s">
        <v>51</v>
      </c>
      <c r="B14" s="7" t="s">
        <v>112</v>
      </c>
      <c r="C14" s="23">
        <v>28</v>
      </c>
      <c r="D14" s="23">
        <f t="shared" si="2"/>
        <v>28</v>
      </c>
      <c r="E14" s="8" t="s">
        <v>14</v>
      </c>
      <c r="F14" s="8" t="s">
        <v>52</v>
      </c>
      <c r="G14" s="45" t="s">
        <v>53</v>
      </c>
      <c r="H14" s="21">
        <v>40</v>
      </c>
      <c r="I14" s="8" t="s">
        <v>53</v>
      </c>
      <c r="J14" s="25">
        <v>68.19</v>
      </c>
      <c r="K14" s="21">
        <v>40</v>
      </c>
      <c r="L14" s="20">
        <f t="shared" si="0"/>
        <v>0</v>
      </c>
      <c r="M14" s="21">
        <f t="shared" si="1"/>
        <v>0</v>
      </c>
      <c r="N14" s="8">
        <f t="shared" si="3"/>
        <v>0</v>
      </c>
    </row>
    <row r="15" spans="1:16" ht="20.100000000000001" customHeight="1">
      <c r="A15" s="6" t="s">
        <v>54</v>
      </c>
      <c r="B15" s="7" t="s">
        <v>55</v>
      </c>
      <c r="C15" s="23">
        <v>11</v>
      </c>
      <c r="D15" s="23">
        <f t="shared" si="2"/>
        <v>11</v>
      </c>
      <c r="E15" s="8" t="s">
        <v>56</v>
      </c>
      <c r="F15" s="8" t="s">
        <v>57</v>
      </c>
      <c r="G15" s="12" t="s">
        <v>57</v>
      </c>
      <c r="H15" s="21">
        <v>19</v>
      </c>
      <c r="I15" s="18" t="s">
        <v>57</v>
      </c>
      <c r="J15" s="25">
        <v>156.88999999999999</v>
      </c>
      <c r="K15" s="21">
        <v>19</v>
      </c>
      <c r="L15" s="20">
        <f t="shared" si="0"/>
        <v>0</v>
      </c>
      <c r="M15" s="21">
        <f t="shared" si="1"/>
        <v>0</v>
      </c>
      <c r="N15" s="8">
        <f t="shared" si="3"/>
        <v>0</v>
      </c>
    </row>
    <row r="16" spans="1:16" ht="20.100000000000001" customHeight="1">
      <c r="A16" s="6" t="s">
        <v>58</v>
      </c>
      <c r="B16" s="7" t="s">
        <v>59</v>
      </c>
      <c r="C16" s="23">
        <v>32</v>
      </c>
      <c r="D16" s="23">
        <f t="shared" si="2"/>
        <v>35.80952380952381</v>
      </c>
      <c r="E16" s="8" t="s">
        <v>60</v>
      </c>
      <c r="F16" s="8" t="s">
        <v>61</v>
      </c>
      <c r="G16" s="8" t="s">
        <v>62</v>
      </c>
      <c r="H16" s="21">
        <v>42</v>
      </c>
      <c r="I16" s="13" t="s">
        <v>159</v>
      </c>
      <c r="J16" s="26">
        <v>158.59</v>
      </c>
      <c r="K16" s="21">
        <v>47</v>
      </c>
      <c r="L16" s="20">
        <f t="shared" si="0"/>
        <v>5</v>
      </c>
      <c r="M16" s="21">
        <f t="shared" si="1"/>
        <v>3.8095238095238093</v>
      </c>
      <c r="N16" s="8">
        <f t="shared" si="3"/>
        <v>1.4173809523809524</v>
      </c>
    </row>
    <row r="17" spans="1:14" ht="20.100000000000001" customHeight="1">
      <c r="A17" s="6" t="s">
        <v>63</v>
      </c>
      <c r="B17" s="7" t="s">
        <v>113</v>
      </c>
      <c r="C17" s="23">
        <v>22</v>
      </c>
      <c r="D17" s="23">
        <f t="shared" si="2"/>
        <v>22</v>
      </c>
      <c r="E17" s="8" t="s">
        <v>64</v>
      </c>
      <c r="F17" s="8" t="s">
        <v>65</v>
      </c>
      <c r="G17" s="45" t="s">
        <v>66</v>
      </c>
      <c r="H17" s="21">
        <v>34</v>
      </c>
      <c r="I17" s="8" t="s">
        <v>66</v>
      </c>
      <c r="J17" s="25">
        <v>324.69</v>
      </c>
      <c r="K17" s="21">
        <v>34</v>
      </c>
      <c r="L17" s="20">
        <f t="shared" si="0"/>
        <v>0</v>
      </c>
      <c r="M17" s="21">
        <f t="shared" si="1"/>
        <v>0</v>
      </c>
      <c r="N17" s="8">
        <f t="shared" si="3"/>
        <v>0</v>
      </c>
    </row>
    <row r="18" spans="1:14" ht="20.100000000000001" customHeight="1">
      <c r="A18" s="9" t="s">
        <v>67</v>
      </c>
      <c r="B18" s="7"/>
      <c r="C18" s="23"/>
      <c r="D18" s="23"/>
      <c r="E18" s="8"/>
      <c r="F18" s="8"/>
      <c r="G18" s="8"/>
      <c r="H18" s="21"/>
      <c r="I18" s="8"/>
      <c r="J18" s="28"/>
      <c r="K18" s="21"/>
      <c r="L18" s="20"/>
      <c r="M18" s="21"/>
      <c r="N18" s="8"/>
    </row>
    <row r="19" spans="1:14" ht="20.100000000000001" customHeight="1">
      <c r="A19" s="6" t="s">
        <v>7</v>
      </c>
      <c r="B19" s="7" t="s">
        <v>119</v>
      </c>
      <c r="C19" s="23">
        <v>41</v>
      </c>
      <c r="D19" s="23">
        <f t="shared" si="2"/>
        <v>38.552238805970148</v>
      </c>
      <c r="E19" s="8" t="s">
        <v>68</v>
      </c>
      <c r="F19" s="8" t="s">
        <v>69</v>
      </c>
      <c r="G19" s="18" t="s">
        <v>70</v>
      </c>
      <c r="H19" s="21">
        <v>67</v>
      </c>
      <c r="I19" s="14" t="s">
        <v>68</v>
      </c>
      <c r="J19" s="31">
        <v>25.69</v>
      </c>
      <c r="K19" s="21">
        <v>63</v>
      </c>
      <c r="L19" s="20">
        <f t="shared" ref="L19:L32" si="4">K19-H19</f>
        <v>-4</v>
      </c>
      <c r="M19" s="21">
        <f t="shared" ref="M19:M32" si="5">L19*C19/H19</f>
        <v>-2.4477611940298507</v>
      </c>
      <c r="N19" s="8">
        <f t="shared" si="3"/>
        <v>-0.23299626865671641</v>
      </c>
    </row>
    <row r="20" spans="1:14" ht="20.100000000000001" customHeight="1">
      <c r="A20" s="6" t="s">
        <v>11</v>
      </c>
      <c r="B20" s="7" t="s">
        <v>120</v>
      </c>
      <c r="C20" s="23">
        <v>40</v>
      </c>
      <c r="D20" s="23">
        <f t="shared" si="2"/>
        <v>37.931034482758619</v>
      </c>
      <c r="E20" s="8" t="s">
        <v>71</v>
      </c>
      <c r="F20" s="8" t="s">
        <v>72</v>
      </c>
      <c r="G20" s="18" t="s">
        <v>73</v>
      </c>
      <c r="H20" s="21">
        <v>58</v>
      </c>
      <c r="I20" s="14" t="s">
        <v>71</v>
      </c>
      <c r="J20" s="31">
        <v>56.29</v>
      </c>
      <c r="K20" s="21">
        <v>55</v>
      </c>
      <c r="L20" s="20">
        <f t="shared" si="4"/>
        <v>-3</v>
      </c>
      <c r="M20" s="21">
        <f t="shared" si="5"/>
        <v>-2.0689655172413794</v>
      </c>
      <c r="N20" s="8">
        <f t="shared" si="3"/>
        <v>-0.32883620689655169</v>
      </c>
    </row>
    <row r="21" spans="1:14" ht="20.100000000000001" customHeight="1">
      <c r="A21" s="6" t="s">
        <v>15</v>
      </c>
      <c r="B21" s="7" t="s">
        <v>114</v>
      </c>
      <c r="C21" s="23">
        <v>30</v>
      </c>
      <c r="D21" s="23">
        <f t="shared" si="2"/>
        <v>31.276595744680851</v>
      </c>
      <c r="E21" s="8" t="s">
        <v>74</v>
      </c>
      <c r="F21" s="8" t="s">
        <v>75</v>
      </c>
      <c r="G21" s="8" t="s">
        <v>76</v>
      </c>
      <c r="H21" s="21">
        <v>47</v>
      </c>
      <c r="I21" s="24" t="s">
        <v>155</v>
      </c>
      <c r="J21" s="32">
        <v>125.19</v>
      </c>
      <c r="K21" s="21">
        <v>49</v>
      </c>
      <c r="L21" s="20">
        <f t="shared" si="4"/>
        <v>2</v>
      </c>
      <c r="M21" s="21">
        <f t="shared" si="5"/>
        <v>1.2765957446808511</v>
      </c>
      <c r="N21" s="8">
        <f t="shared" si="3"/>
        <v>0.38614361702127659</v>
      </c>
    </row>
    <row r="22" spans="1:14" ht="20.100000000000001" customHeight="1">
      <c r="A22" s="6" t="s">
        <v>19</v>
      </c>
      <c r="B22" s="7" t="s">
        <v>115</v>
      </c>
      <c r="C22" s="23">
        <v>17</v>
      </c>
      <c r="D22" s="23">
        <f t="shared" si="2"/>
        <v>18.59375</v>
      </c>
      <c r="E22" s="8" t="s">
        <v>77</v>
      </c>
      <c r="F22" s="8" t="s">
        <v>78</v>
      </c>
      <c r="G22" s="8" t="s">
        <v>79</v>
      </c>
      <c r="H22" s="21">
        <v>32</v>
      </c>
      <c r="I22" s="24" t="s">
        <v>156</v>
      </c>
      <c r="J22" s="32">
        <v>338.29</v>
      </c>
      <c r="K22" s="21">
        <v>35</v>
      </c>
      <c r="L22" s="20">
        <f t="shared" si="4"/>
        <v>3</v>
      </c>
      <c r="M22" s="21">
        <f t="shared" si="5"/>
        <v>1.59375</v>
      </c>
      <c r="N22" s="8">
        <f t="shared" si="3"/>
        <v>1.1896347656250001</v>
      </c>
    </row>
    <row r="23" spans="1:14" ht="20.100000000000001" customHeight="1">
      <c r="A23" s="6" t="s">
        <v>23</v>
      </c>
      <c r="B23" s="7" t="s">
        <v>116</v>
      </c>
      <c r="C23" s="23">
        <v>8</v>
      </c>
      <c r="D23" s="23">
        <f t="shared" si="2"/>
        <v>10.105263157894736</v>
      </c>
      <c r="E23" s="8" t="s">
        <v>80</v>
      </c>
      <c r="F23" s="8" t="s">
        <v>81</v>
      </c>
      <c r="G23" s="8" t="s">
        <v>82</v>
      </c>
      <c r="H23" s="21">
        <v>19</v>
      </c>
      <c r="I23" s="24" t="s">
        <v>158</v>
      </c>
      <c r="J23" s="29">
        <v>715.29</v>
      </c>
      <c r="K23" s="21">
        <v>24</v>
      </c>
      <c r="L23" s="20">
        <f t="shared" si="4"/>
        <v>5</v>
      </c>
      <c r="M23" s="21">
        <f t="shared" si="5"/>
        <v>2.1052631578947367</v>
      </c>
      <c r="N23" s="8">
        <f t="shared" si="3"/>
        <v>3.2249561403508769</v>
      </c>
    </row>
    <row r="24" spans="1:14" ht="20.100000000000001" customHeight="1">
      <c r="A24" s="6" t="s">
        <v>28</v>
      </c>
      <c r="B24" s="7" t="s">
        <v>117</v>
      </c>
      <c r="C24" s="23">
        <v>12</v>
      </c>
      <c r="D24" s="23">
        <f t="shared" si="2"/>
        <v>12</v>
      </c>
      <c r="E24" s="8" t="s">
        <v>83</v>
      </c>
      <c r="F24" s="8" t="s">
        <v>84</v>
      </c>
      <c r="G24" s="8" t="s">
        <v>85</v>
      </c>
      <c r="H24" s="21">
        <v>18</v>
      </c>
      <c r="I24" s="13" t="s">
        <v>157</v>
      </c>
      <c r="J24" s="26">
        <v>1185.3900000000001</v>
      </c>
      <c r="K24" s="21">
        <v>18</v>
      </c>
      <c r="L24" s="20">
        <f t="shared" si="4"/>
        <v>0</v>
      </c>
      <c r="M24" s="21">
        <f t="shared" si="5"/>
        <v>0</v>
      </c>
      <c r="N24" s="8">
        <f t="shared" si="3"/>
        <v>0</v>
      </c>
    </row>
    <row r="25" spans="1:14" ht="20.100000000000001" customHeight="1">
      <c r="A25" s="6" t="s">
        <v>33</v>
      </c>
      <c r="B25" s="7" t="s">
        <v>118</v>
      </c>
      <c r="C25" s="23">
        <v>37</v>
      </c>
      <c r="D25" s="23">
        <f t="shared" si="2"/>
        <v>32.888888888888886</v>
      </c>
      <c r="E25" s="8" t="s">
        <v>86</v>
      </c>
      <c r="F25" s="8" t="s">
        <v>87</v>
      </c>
      <c r="G25" s="12" t="s">
        <v>87</v>
      </c>
      <c r="H25" s="21">
        <v>54</v>
      </c>
      <c r="I25" s="14" t="s">
        <v>161</v>
      </c>
      <c r="J25" s="27">
        <v>65.19</v>
      </c>
      <c r="K25" s="21">
        <v>48</v>
      </c>
      <c r="L25" s="20">
        <f t="shared" si="4"/>
        <v>-6</v>
      </c>
      <c r="M25" s="21">
        <f t="shared" si="5"/>
        <v>-4.1111111111111107</v>
      </c>
      <c r="N25" s="8">
        <f t="shared" si="3"/>
        <v>-0.72963657407407401</v>
      </c>
    </row>
    <row r="26" spans="1:14" ht="20.100000000000001" customHeight="1">
      <c r="A26" s="6" t="s">
        <v>38</v>
      </c>
      <c r="B26" s="7" t="s">
        <v>121</v>
      </c>
      <c r="C26" s="23">
        <v>27</v>
      </c>
      <c r="D26" s="23">
        <f t="shared" si="2"/>
        <v>24.6</v>
      </c>
      <c r="E26" s="8" t="s">
        <v>88</v>
      </c>
      <c r="F26" s="8" t="s">
        <v>89</v>
      </c>
      <c r="G26" s="12" t="s">
        <v>89</v>
      </c>
      <c r="H26" s="21">
        <v>45</v>
      </c>
      <c r="I26" s="14" t="s">
        <v>129</v>
      </c>
      <c r="J26" s="27">
        <v>142.38999999999999</v>
      </c>
      <c r="K26" s="21">
        <v>41</v>
      </c>
      <c r="L26" s="20">
        <f t="shared" si="4"/>
        <v>-4</v>
      </c>
      <c r="M26" s="21">
        <f t="shared" si="5"/>
        <v>-2.4</v>
      </c>
      <c r="N26" s="8">
        <f t="shared" si="3"/>
        <v>-0.81194999999999984</v>
      </c>
    </row>
    <row r="27" spans="1:14" ht="20.100000000000001" customHeight="1">
      <c r="A27" s="6" t="s">
        <v>43</v>
      </c>
      <c r="B27" s="7" t="s">
        <v>122</v>
      </c>
      <c r="C27" s="23">
        <v>28</v>
      </c>
      <c r="D27" s="23">
        <f t="shared" si="2"/>
        <v>22.814814814814817</v>
      </c>
      <c r="E27" s="8" t="s">
        <v>90</v>
      </c>
      <c r="F27" s="8" t="s">
        <v>91</v>
      </c>
      <c r="G27" s="12" t="s">
        <v>91</v>
      </c>
      <c r="H27" s="21">
        <v>54</v>
      </c>
      <c r="I27" s="14" t="s">
        <v>130</v>
      </c>
      <c r="J27" s="27">
        <v>74.09</v>
      </c>
      <c r="K27" s="21">
        <v>44</v>
      </c>
      <c r="L27" s="20">
        <f t="shared" si="4"/>
        <v>-10</v>
      </c>
      <c r="M27" s="21">
        <f t="shared" si="5"/>
        <v>-5.1851851851851851</v>
      </c>
      <c r="N27" s="8">
        <f t="shared" si="3"/>
        <v>-1.0164043209876543</v>
      </c>
    </row>
    <row r="28" spans="1:14" ht="20.100000000000001" customHeight="1">
      <c r="A28" s="6" t="s">
        <v>47</v>
      </c>
      <c r="B28" s="7" t="s">
        <v>123</v>
      </c>
      <c r="C28" s="23">
        <v>28</v>
      </c>
      <c r="D28" s="23">
        <f t="shared" si="2"/>
        <v>22.842105263157894</v>
      </c>
      <c r="E28" s="8" t="s">
        <v>92</v>
      </c>
      <c r="F28" s="8" t="s">
        <v>93</v>
      </c>
      <c r="G28" s="12" t="s">
        <v>93</v>
      </c>
      <c r="H28" s="21">
        <v>38</v>
      </c>
      <c r="I28" s="14" t="s">
        <v>131</v>
      </c>
      <c r="J28" s="27">
        <v>160.88999999999999</v>
      </c>
      <c r="K28" s="21">
        <v>31</v>
      </c>
      <c r="L28" s="20">
        <f t="shared" si="4"/>
        <v>-7</v>
      </c>
      <c r="M28" s="21">
        <f t="shared" si="5"/>
        <v>-5.1578947368421053</v>
      </c>
      <c r="N28" s="8">
        <f t="shared" si="3"/>
        <v>-1.9437741228070173</v>
      </c>
    </row>
    <row r="29" spans="1:14" ht="20.100000000000001" customHeight="1">
      <c r="A29" s="6" t="s">
        <v>51</v>
      </c>
      <c r="B29" s="7" t="s">
        <v>124</v>
      </c>
      <c r="C29" s="23">
        <v>34</v>
      </c>
      <c r="D29" s="23">
        <f t="shared" si="2"/>
        <v>29.659574468085108</v>
      </c>
      <c r="E29" s="8" t="s">
        <v>94</v>
      </c>
      <c r="F29" s="8" t="s">
        <v>95</v>
      </c>
      <c r="G29" s="12" t="s">
        <v>95</v>
      </c>
      <c r="H29" s="21">
        <v>47</v>
      </c>
      <c r="I29" s="14" t="s">
        <v>132</v>
      </c>
      <c r="J29" s="27">
        <v>64.89</v>
      </c>
      <c r="K29" s="21">
        <v>41</v>
      </c>
      <c r="L29" s="20">
        <f t="shared" si="4"/>
        <v>-6</v>
      </c>
      <c r="M29" s="21">
        <f t="shared" si="5"/>
        <v>-4.3404255319148932</v>
      </c>
      <c r="N29" s="8">
        <f t="shared" si="3"/>
        <v>-0.7676223404255319</v>
      </c>
    </row>
    <row r="30" spans="1:14" ht="20.100000000000001" customHeight="1">
      <c r="A30" s="6" t="s">
        <v>54</v>
      </c>
      <c r="B30" s="7" t="s">
        <v>125</v>
      </c>
      <c r="C30" s="23">
        <v>8</v>
      </c>
      <c r="D30" s="23">
        <f t="shared" si="2"/>
        <v>8</v>
      </c>
      <c r="E30" s="8" t="s">
        <v>96</v>
      </c>
      <c r="F30" s="8" t="s">
        <v>97</v>
      </c>
      <c r="G30" s="12" t="s">
        <v>97</v>
      </c>
      <c r="H30" s="21">
        <v>18</v>
      </c>
      <c r="I30" s="18" t="s">
        <v>97</v>
      </c>
      <c r="J30" s="25">
        <v>156.88999999999999</v>
      </c>
      <c r="K30" s="21">
        <v>18</v>
      </c>
      <c r="L30" s="20">
        <f t="shared" si="4"/>
        <v>0</v>
      </c>
      <c r="M30" s="21">
        <f t="shared" si="5"/>
        <v>0</v>
      </c>
      <c r="N30" s="8">
        <f t="shared" si="3"/>
        <v>0</v>
      </c>
    </row>
    <row r="31" spans="1:14" ht="20.100000000000001" customHeight="1">
      <c r="A31" s="6" t="s">
        <v>58</v>
      </c>
      <c r="B31" s="7" t="s">
        <v>126</v>
      </c>
      <c r="C31" s="23">
        <v>31</v>
      </c>
      <c r="D31" s="23">
        <f t="shared" si="2"/>
        <v>34.780487804878049</v>
      </c>
      <c r="E31" s="8" t="s">
        <v>98</v>
      </c>
      <c r="F31" s="8" t="s">
        <v>99</v>
      </c>
      <c r="G31" s="8" t="s">
        <v>100</v>
      </c>
      <c r="H31" s="21">
        <v>41</v>
      </c>
      <c r="I31" s="24" t="s">
        <v>162</v>
      </c>
      <c r="J31" s="29">
        <v>142.79</v>
      </c>
      <c r="K31" s="21">
        <v>46</v>
      </c>
      <c r="L31" s="20">
        <f t="shared" si="4"/>
        <v>5</v>
      </c>
      <c r="M31" s="21">
        <f t="shared" si="5"/>
        <v>3.7804878048780486</v>
      </c>
      <c r="N31" s="8">
        <f t="shared" si="3"/>
        <v>1.2821366869918698</v>
      </c>
    </row>
    <row r="32" spans="1:14" ht="20.100000000000001" customHeight="1">
      <c r="A32" s="6" t="s">
        <v>63</v>
      </c>
      <c r="B32" s="7" t="s">
        <v>127</v>
      </c>
      <c r="C32" s="23">
        <v>24</v>
      </c>
      <c r="D32" s="23">
        <f t="shared" si="2"/>
        <v>22.5</v>
      </c>
      <c r="E32" s="8" t="s">
        <v>101</v>
      </c>
      <c r="F32" s="8" t="s">
        <v>102</v>
      </c>
      <c r="G32" s="12" t="s">
        <v>102</v>
      </c>
      <c r="H32" s="21">
        <v>32</v>
      </c>
      <c r="I32" s="14" t="s">
        <v>133</v>
      </c>
      <c r="J32" s="27">
        <v>310.99</v>
      </c>
      <c r="K32" s="21">
        <v>30</v>
      </c>
      <c r="L32" s="20">
        <f t="shared" si="4"/>
        <v>-2</v>
      </c>
      <c r="M32" s="21">
        <f t="shared" si="5"/>
        <v>-1.5</v>
      </c>
      <c r="N32" s="8">
        <f t="shared" si="3"/>
        <v>-1.0343437500000001</v>
      </c>
    </row>
    <row r="33" spans="2:14" ht="19.899999999999999" customHeight="1">
      <c r="K33" s="17">
        <v>8</v>
      </c>
      <c r="L33" s="48" t="s">
        <v>163</v>
      </c>
      <c r="M33" s="49">
        <f>SUM(M4:M32)*K33</f>
        <v>22.026413047174564</v>
      </c>
    </row>
    <row r="34" spans="2:14" ht="19.899999999999999" customHeight="1">
      <c r="B34" s="33" t="s">
        <v>135</v>
      </c>
    </row>
    <row r="35" spans="2:14" ht="19.899999999999999" customHeight="1">
      <c r="B35" s="34" t="s">
        <v>136</v>
      </c>
      <c r="C35" s="35">
        <v>9.7916666666666666E-2</v>
      </c>
      <c r="D35" s="36"/>
      <c r="E35" s="34" t="s">
        <v>142</v>
      </c>
      <c r="F35" s="37">
        <v>2.7083333333333334E-2</v>
      </c>
      <c r="G35" s="34"/>
      <c r="H35" s="34" t="s">
        <v>138</v>
      </c>
      <c r="I35" s="37">
        <v>9.7916666666666666E-2</v>
      </c>
      <c r="J35" s="34"/>
      <c r="K35" s="34" t="s">
        <v>139</v>
      </c>
      <c r="L35" s="37">
        <v>2.7083333333333334E-2</v>
      </c>
      <c r="M35" s="37"/>
      <c r="N35" s="38">
        <f>N21+N25+N30+N27+N32+N6+N10+N15+N12+N17</f>
        <v>0.46530563862621488</v>
      </c>
    </row>
    <row r="36" spans="2:14" ht="19.899999999999999" customHeight="1">
      <c r="B36" s="34" t="s">
        <v>143</v>
      </c>
      <c r="C36" s="35">
        <v>8.0555555555555561E-2</v>
      </c>
      <c r="D36" s="36"/>
      <c r="E36" s="34" t="s">
        <v>144</v>
      </c>
      <c r="F36" s="37">
        <v>6.5277777777777782E-2</v>
      </c>
      <c r="G36" s="34"/>
      <c r="H36" s="34" t="s">
        <v>138</v>
      </c>
      <c r="I36" s="37">
        <v>8.4722222222222213E-2</v>
      </c>
      <c r="J36" s="34"/>
      <c r="K36" s="34" t="s">
        <v>139</v>
      </c>
      <c r="L36" s="37">
        <v>6.1111111111111116E-2</v>
      </c>
      <c r="M36" s="37"/>
      <c r="N36" s="38">
        <f>N23+N8</f>
        <v>6.3782478070175435</v>
      </c>
    </row>
    <row r="37" spans="2:14" ht="19.899999999999999" customHeight="1">
      <c r="B37" s="34" t="s">
        <v>140</v>
      </c>
      <c r="C37" s="35">
        <v>0.11388888888888889</v>
      </c>
      <c r="D37" s="36"/>
      <c r="E37" s="34" t="s">
        <v>137</v>
      </c>
      <c r="F37" s="37">
        <v>3.1944444444444449E-2</v>
      </c>
      <c r="G37" s="34"/>
      <c r="H37" s="34" t="s">
        <v>138</v>
      </c>
      <c r="I37" s="37">
        <v>0.11597222222222221</v>
      </c>
      <c r="J37" s="34"/>
      <c r="K37" s="34" t="s">
        <v>139</v>
      </c>
      <c r="L37" s="37">
        <v>2.9861111111111113E-2</v>
      </c>
      <c r="M37" s="37"/>
      <c r="N37" s="38">
        <f>N19+N28+N22+N29+N4+N13+N7+N12</f>
        <v>3.2997420337357353</v>
      </c>
    </row>
    <row r="38" spans="2:14" ht="19.899999999999999" customHeight="1">
      <c r="B38" s="34" t="s">
        <v>141</v>
      </c>
      <c r="C38" s="35">
        <v>0.11458333333333333</v>
      </c>
      <c r="D38" s="36"/>
      <c r="E38" s="34" t="s">
        <v>137</v>
      </c>
      <c r="F38" s="37">
        <v>3.125E-2</v>
      </c>
      <c r="G38" s="34"/>
      <c r="H38" s="34" t="s">
        <v>138</v>
      </c>
      <c r="I38" s="37">
        <v>0.11597222222222221</v>
      </c>
      <c r="J38" s="34"/>
      <c r="K38" s="34" t="s">
        <v>139</v>
      </c>
      <c r="L38" s="37">
        <v>2.9861111111111113E-2</v>
      </c>
      <c r="M38" s="37"/>
      <c r="N38" s="38">
        <f>N20+N26+N31+N24+N5+N11+N16+N9</f>
        <v>1.5587314324762707</v>
      </c>
    </row>
    <row r="40" spans="2:14" ht="19.899999999999999" customHeight="1">
      <c r="B40" s="33" t="s">
        <v>145</v>
      </c>
    </row>
    <row r="41" spans="2:14" ht="19.899999999999999" customHeight="1">
      <c r="B41" s="34" t="s">
        <v>136</v>
      </c>
      <c r="C41" s="35">
        <v>9.7916666666666666E-2</v>
      </c>
      <c r="D41" s="36"/>
      <c r="E41" s="34" t="s">
        <v>142</v>
      </c>
      <c r="F41" s="37">
        <v>2.7083333333333334E-2</v>
      </c>
      <c r="G41" s="34"/>
      <c r="H41" s="34" t="s">
        <v>138</v>
      </c>
      <c r="I41" s="37">
        <v>9.8611111111111108E-2</v>
      </c>
      <c r="J41" s="34"/>
      <c r="K41" s="34" t="s">
        <v>139</v>
      </c>
      <c r="L41" s="37">
        <v>2.6388888888888889E-2</v>
      </c>
      <c r="M41" s="37"/>
      <c r="N41" s="38">
        <v>1</v>
      </c>
    </row>
    <row r="42" spans="2:14" ht="19.899999999999999" customHeight="1">
      <c r="B42" s="34" t="s">
        <v>143</v>
      </c>
      <c r="C42" s="35">
        <v>8.0555555555555561E-2</v>
      </c>
      <c r="D42" s="36"/>
      <c r="E42" s="34" t="s">
        <v>144</v>
      </c>
      <c r="F42" s="37">
        <v>6.5277777777777782E-2</v>
      </c>
      <c r="G42" s="34"/>
      <c r="H42" s="34" t="s">
        <v>138</v>
      </c>
      <c r="I42" s="37">
        <v>8.6805555555555566E-2</v>
      </c>
      <c r="J42" s="34"/>
      <c r="K42" s="34" t="s">
        <v>139</v>
      </c>
      <c r="L42" s="37">
        <v>5.9027777777777783E-2</v>
      </c>
      <c r="M42" s="37"/>
      <c r="N42" s="38">
        <v>9</v>
      </c>
    </row>
    <row r="43" spans="2:14" ht="19.899999999999999" customHeight="1">
      <c r="B43" s="34" t="s">
        <v>140</v>
      </c>
      <c r="C43" s="35">
        <v>0.11388888888888889</v>
      </c>
      <c r="D43" s="36"/>
      <c r="E43" s="34" t="s">
        <v>137</v>
      </c>
      <c r="F43" s="37">
        <v>3.1944444444444449E-2</v>
      </c>
      <c r="G43" s="34"/>
      <c r="H43" s="34" t="s">
        <v>138</v>
      </c>
      <c r="I43" s="37">
        <v>0.1173611111111111</v>
      </c>
      <c r="J43" s="34"/>
      <c r="K43" s="34" t="s">
        <v>139</v>
      </c>
      <c r="L43" s="37">
        <v>2.8472222222222222E-2</v>
      </c>
      <c r="M43" s="37"/>
      <c r="N43" s="38">
        <v>5</v>
      </c>
    </row>
    <row r="44" spans="2:14" ht="19.899999999999999" customHeight="1">
      <c r="B44" s="34" t="s">
        <v>141</v>
      </c>
      <c r="C44" s="35">
        <v>0.11458333333333333</v>
      </c>
      <c r="D44" s="36"/>
      <c r="E44" s="34" t="s">
        <v>137</v>
      </c>
      <c r="F44" s="37">
        <v>3.125E-2</v>
      </c>
      <c r="G44" s="34"/>
      <c r="H44" s="34" t="s">
        <v>138</v>
      </c>
      <c r="I44" s="37">
        <v>0.11597222222222221</v>
      </c>
      <c r="J44" s="34"/>
      <c r="K44" s="34" t="s">
        <v>139</v>
      </c>
      <c r="L44" s="37">
        <v>2.9861111111111113E-2</v>
      </c>
      <c r="M44" s="37"/>
      <c r="N44" s="38">
        <v>2</v>
      </c>
    </row>
  </sheetData>
  <mergeCells count="1">
    <mergeCell ref="A1:K1"/>
  </mergeCells>
  <pageMargins left="0.5" right="0.5" top="0.75" bottom="0.75" header="0.27777800000000002" footer="0.27777800000000002"/>
  <pageSetup orientation="landscape"/>
  <headerFooter>
    <oddFooter>&amp;C&amp;"Helvetica Neue,Regular"&amp;12&amp;K000000&amp;P&amp;R_x000D_&amp;1#&amp;"Calibri"&amp;10&amp;KFF0000 Public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1 - 2024 Short Course Qua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Fry</cp:lastModifiedBy>
  <dcterms:modified xsi:type="dcterms:W3CDTF">2023-10-20T04:29:37Z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9374dd-2437-4816-8d63-bf9cc1b578e5_Enabled">
    <vt:lpwstr>true</vt:lpwstr>
  </property>
  <property fmtid="{D5CDD505-2E9C-101B-9397-08002B2CF9AE}" pid="3" name="MSIP_Label_029374dd-2437-4816-8d63-bf9cc1b578e5_SetDate">
    <vt:lpwstr>2023-10-17T23:51:45Z</vt:lpwstr>
  </property>
  <property fmtid="{D5CDD505-2E9C-101B-9397-08002B2CF9AE}" pid="4" name="MSIP_Label_029374dd-2437-4816-8d63-bf9cc1b578e5_Method">
    <vt:lpwstr>Privileged</vt:lpwstr>
  </property>
  <property fmtid="{D5CDD505-2E9C-101B-9397-08002B2CF9AE}" pid="5" name="MSIP_Label_029374dd-2437-4816-8d63-bf9cc1b578e5_Name">
    <vt:lpwstr>Public</vt:lpwstr>
  </property>
  <property fmtid="{D5CDD505-2E9C-101B-9397-08002B2CF9AE}" pid="6" name="MSIP_Label_029374dd-2437-4816-8d63-bf9cc1b578e5_SiteId">
    <vt:lpwstr>39b03722-b836-496a-85ec-850f0957ca6b</vt:lpwstr>
  </property>
  <property fmtid="{D5CDD505-2E9C-101B-9397-08002B2CF9AE}" pid="7" name="MSIP_Label_029374dd-2437-4816-8d63-bf9cc1b578e5_ActionId">
    <vt:lpwstr>f644cf0a-9f13-4987-bdf5-55dcc4ecbd5a</vt:lpwstr>
  </property>
  <property fmtid="{D5CDD505-2E9C-101B-9397-08002B2CF9AE}" pid="8" name="MSIP_Label_029374dd-2437-4816-8d63-bf9cc1b578e5_ContentBits">
    <vt:lpwstr>2</vt:lpwstr>
  </property>
</Properties>
</file>