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ate1904="1"/>
  <mc:AlternateContent xmlns:mc="http://schemas.openxmlformats.org/markup-compatibility/2006">
    <mc:Choice Requires="x15">
      <x15ac:absPath xmlns:x15ac="http://schemas.microsoft.com/office/spreadsheetml/2010/11/ac" url="C:\Users\Robert\Documents\Swimming\Technical_Planning_Committee\"/>
    </mc:Choice>
  </mc:AlternateContent>
  <xr:revisionPtr revIDLastSave="0" documentId="13_ncr:1_{AC552FC8-2BCF-4D17-945B-26696B836EF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 1 - 2024 Short Course Qu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M32" i="1" s="1"/>
  <c r="N32" i="1" s="1"/>
  <c r="L31" i="1"/>
  <c r="M31" i="1" s="1"/>
  <c r="N31" i="1" s="1"/>
  <c r="L30" i="1"/>
  <c r="M30" i="1" s="1"/>
  <c r="N30" i="1" s="1"/>
  <c r="L29" i="1"/>
  <c r="M29" i="1" s="1"/>
  <c r="N29" i="1" s="1"/>
  <c r="L28" i="1"/>
  <c r="M28" i="1" s="1"/>
  <c r="N28" i="1" s="1"/>
  <c r="L27" i="1"/>
  <c r="M27" i="1" s="1"/>
  <c r="N27" i="1" s="1"/>
  <c r="L26" i="1"/>
  <c r="M26" i="1" s="1"/>
  <c r="N26" i="1" s="1"/>
  <c r="L25" i="1"/>
  <c r="M25" i="1" s="1"/>
  <c r="N25" i="1" s="1"/>
  <c r="L24" i="1"/>
  <c r="M24" i="1" s="1"/>
  <c r="N24" i="1" s="1"/>
  <c r="L23" i="1"/>
  <c r="M23" i="1" s="1"/>
  <c r="N23" i="1" s="1"/>
  <c r="L22" i="1"/>
  <c r="M22" i="1" s="1"/>
  <c r="N22" i="1" s="1"/>
  <c r="L21" i="1"/>
  <c r="M21" i="1" s="1"/>
  <c r="N21" i="1" s="1"/>
  <c r="L20" i="1"/>
  <c r="M20" i="1" s="1"/>
  <c r="N20" i="1" s="1"/>
  <c r="L19" i="1"/>
  <c r="M19" i="1" s="1"/>
  <c r="N19" i="1" s="1"/>
  <c r="L17" i="1"/>
  <c r="M17" i="1" s="1"/>
  <c r="N17" i="1" s="1"/>
  <c r="L16" i="1"/>
  <c r="M16" i="1" s="1"/>
  <c r="N16" i="1" s="1"/>
  <c r="L15" i="1"/>
  <c r="M15" i="1" s="1"/>
  <c r="N15" i="1" s="1"/>
  <c r="L14" i="1"/>
  <c r="M14" i="1" s="1"/>
  <c r="N14" i="1" s="1"/>
  <c r="L13" i="1"/>
  <c r="M13" i="1" s="1"/>
  <c r="N13" i="1" s="1"/>
  <c r="L12" i="1"/>
  <c r="M12" i="1" s="1"/>
  <c r="N12" i="1" s="1"/>
  <c r="L11" i="1"/>
  <c r="M11" i="1" s="1"/>
  <c r="N11" i="1" s="1"/>
  <c r="L10" i="1"/>
  <c r="M10" i="1" s="1"/>
  <c r="N10" i="1" s="1"/>
  <c r="L9" i="1"/>
  <c r="M9" i="1" s="1"/>
  <c r="N9" i="1" s="1"/>
  <c r="L8" i="1"/>
  <c r="M8" i="1" s="1"/>
  <c r="C8" i="1" s="1"/>
  <c r="L7" i="1"/>
  <c r="M7" i="1" s="1"/>
  <c r="N7" i="1" s="1"/>
  <c r="L6" i="1"/>
  <c r="M6" i="1" s="1"/>
  <c r="N6" i="1" s="1"/>
  <c r="L5" i="1"/>
  <c r="M5" i="1" s="1"/>
  <c r="N5" i="1" s="1"/>
  <c r="L4" i="1"/>
  <c r="M4" i="1" s="1"/>
  <c r="N4" i="1" s="1"/>
  <c r="C10" i="1" l="1"/>
  <c r="C20" i="1"/>
  <c r="C28" i="1"/>
  <c r="N36" i="1"/>
  <c r="N38" i="1"/>
  <c r="N37" i="1"/>
  <c r="C11" i="1"/>
  <c r="C21" i="1"/>
  <c r="C29" i="1"/>
  <c r="C4" i="1"/>
  <c r="C12" i="1"/>
  <c r="C22" i="1"/>
  <c r="C31" i="1"/>
  <c r="C5" i="1"/>
  <c r="C13" i="1"/>
  <c r="C23" i="1"/>
  <c r="C32" i="1"/>
  <c r="C6" i="1"/>
  <c r="C14" i="1"/>
  <c r="C24" i="1"/>
  <c r="C7" i="1"/>
  <c r="C16" i="1"/>
  <c r="C25" i="1"/>
  <c r="C17" i="1"/>
  <c r="C26" i="1"/>
  <c r="C9" i="1"/>
  <c r="C19" i="1"/>
  <c r="C27" i="1"/>
  <c r="C30" i="1"/>
  <c r="C15" i="1"/>
  <c r="M33" i="1"/>
  <c r="N8" i="1"/>
  <c r="N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tc={19CD367D-EFDD-41F6-A753-904F75F7BFDE}</author>
    <author>tc={58F0D8DE-F9CA-46D8-80C6-7C6E4A30D6D4}</author>
    <author>tc={B0590089-694E-497C-920E-914077FE666A}</author>
    <author>tc={39EAF0DD-9966-41BF-AC12-737EE0D290C3}</author>
    <author>tc={90E41D12-8C73-4132-863C-DF154B26A2CF}</author>
    <author>tc={35398033-8572-4991-95C4-4AC8076EE78E}</author>
    <author>tc={D6F0C35E-52EA-4037-AD0D-927E9B53998E}</author>
    <author>tc={09017E17-E224-46B9-84BF-5629E53B29B3}</author>
    <author>tc={55007A95-42C1-4A9D-8ED0-B67C45B908C6}</author>
    <author>tc={2FB1A006-E51F-46A9-A4F4-BD8D368EC551}</author>
    <author>tc={A94B7B14-B80F-4E7D-87B4-440E74CDF3DD}</author>
    <author>tc={9D315E51-87C6-44C4-A144-7C722DA6B8B8}</author>
    <author>tc={D0590493-BC09-4A46-9208-6716BC97A9B3}</author>
    <author>tc={895745FC-6F35-4FAE-B7DE-EEE716B09F05}</author>
    <author>tc={6E6EDABA-501F-4C76-9F89-35B53871B39E}</author>
    <author>tc={C3760A6D-F19C-41BD-AE3F-24A28535A75C}</author>
    <author>tc={82C30466-F056-4472-A51B-5C2EA6E681D1}</author>
    <author>tc={522C16D9-F2A6-4EA0-B506-42A278CC1644}</author>
    <author>tc={B85FF383-F388-4041-BE10-49FE58CCDF95}</author>
    <author>tc={6AB58AB5-B10A-45F1-BFB7-30E4E796F054}</author>
    <author>tc={44ED320A-7262-435E-8351-4266215A26A6}</author>
    <author>tc={1C66A352-947F-4552-9E15-FE06CFA7C90C}</author>
    <author>tc={776011EF-5ADF-4D56-8FDC-3A1CBB23290E}</author>
    <author>tc={7BCC6BEE-D2DC-443B-AD9E-4891543908DB}</author>
    <author>tc={B91EB094-504B-4C8C-A4D3-5023491A0F38}</author>
    <author>tc={1BE21927-5854-4647-8D6D-08983A6B1744}</author>
    <author>tc={75AF5122-0B00-4FBF-8AD8-F5CB1E95505C}</author>
    <author>tc={3B503CE4-53DC-4C3A-BB6E-78B16F221AFC}</author>
  </authors>
  <commentList>
    <comment ref="I4" authorId="0" shapeId="0" xr:uid="{19CD367D-EFDD-41F6-A753-904F75F7BFDE}">
      <text>
        <t>[Threaded comment]
Your version of Excel allows you to read this threaded comment; however, any edits to it will get removed if the file is opened in a newer version of Excel. Learn more: https://go.microsoft.com/fwlink/?linkid=870924
Comment:
    (3*AA+A)/4</t>
      </text>
    </comment>
    <comment ref="I5" authorId="1" shapeId="0" xr:uid="{58F0D8DE-F9CA-46D8-80C6-7C6E4A30D6D4}">
      <text>
        <t>[Threaded comment]
Your version of Excel allows you to read this threaded comment; however, any edits to it will get removed if the file is opened in a newer version of Excel. Learn more: https://go.microsoft.com/fwlink/?linkid=870924
Comment:
    (3*AA+A)/4</t>
      </text>
    </comment>
    <comment ref="I6" authorId="2" shapeId="0" xr:uid="{B0590089-694E-497C-920E-914077FE666A}">
      <text>
        <t>[Threaded comment]
Your version of Excel allows you to read this threaded comment; however, any edits to it will get removed if the file is opened in a newer version of Excel. Learn more: https://go.microsoft.com/fwlink/?linkid=870924
Comment:
    (AA+A)/2</t>
      </text>
    </comment>
    <comment ref="I7" authorId="3" shapeId="0" xr:uid="{39EAF0DD-9966-41BF-AC12-737EE0D290C3}">
      <text>
        <t>[Threaded comment]
Your version of Excel allows you to read this threaded comment; however, any edits to it will get removed if the file is opened in a newer version of Excel. Learn more: https://go.microsoft.com/fwlink/?linkid=870924
Comment:
    (AA+3*A)/4</t>
      </text>
    </comment>
    <comment ref="I8" authorId="4" shapeId="0" xr:uid="{90E41D12-8C73-4132-863C-DF154B26A2CF}">
      <text>
        <t>[Threaded comment]
Your version of Excel allows you to read this threaded comment; however, any edits to it will get removed if the file is opened in a newer version of Excel. Learn more: https://go.microsoft.com/fwlink/?linkid=870924
Comment:
    A Time</t>
      </text>
    </comment>
    <comment ref="I9" authorId="5" shapeId="0" xr:uid="{35398033-8572-4991-95C4-4AC8076EE78E}">
      <text>
        <t>[Threaded comment]
Your version of Excel allows you to read this threaded comment; however, any edits to it will get removed if the file is opened in a newer version of Excel. Learn more: https://go.microsoft.com/fwlink/?linkid=870924
Comment:
    A Time</t>
      </text>
    </comment>
    <comment ref="I10" authorId="6" shapeId="0" xr:uid="{D6F0C35E-52EA-4037-AD0D-927E9B53998E}">
      <text>
        <t>[Threaded comment]
Your version of Excel allows you to read this threaded comment; however, any edits to it will get removed if the file is opened in a newer version of Excel. Learn more: https://go.microsoft.com/fwlink/?linkid=870924
Comment:
    A Time</t>
      </text>
    </comment>
    <comment ref="I11" authorId="7" shapeId="0" xr:uid="{09017E17-E224-46B9-84BF-5629E53B29B3}">
      <text>
        <t>[Threaded comment]
Your version of Excel allows you to read this threaded comment; however, any edits to it will get removed if the file is opened in a newer version of Excel. Learn more: https://go.microsoft.com/fwlink/?linkid=870924
Comment:
    (3*A+BB)/4</t>
      </text>
    </comment>
    <comment ref="I12" authorId="8" shapeId="0" xr:uid="{55007A95-42C1-4A9D-8ED0-B67C45B908C6}">
      <text>
        <t>[Threaded comment]
Your version of Excel allows you to read this threaded comment; however, any edits to it will get removed if the file is opened in a newer version of Excel. Learn more: https://go.microsoft.com/fwlink/?linkid=870924
Comment:
    A Time</t>
      </text>
    </comment>
    <comment ref="I13" authorId="9" shapeId="0" xr:uid="{2FB1A006-E51F-46A9-A4F4-BD8D368EC551}">
      <text>
        <t>[Threaded comment]
Your version of Excel allows you to read this threaded comment; however, any edits to it will get removed if the file is opened in a newer version of Excel. Learn more: https://go.microsoft.com/fwlink/?linkid=870924
Comment:
    (A+BB)/2</t>
      </text>
    </comment>
    <comment ref="I14" authorId="10" shapeId="0" xr:uid="{A94B7B14-B80F-4E7D-87B4-440E74CDF3DD}">
      <text>
        <t>[Threaded comment]
Your version of Excel allows you to read this threaded comment; however, any edits to it will get removed if the file is opened in a newer version of Excel. Learn more: https://go.microsoft.com/fwlink/?linkid=870924
Comment:
    A Time</t>
      </text>
    </comment>
    <comment ref="I15" authorId="11" shapeId="0" xr:uid="{9D315E51-87C6-44C4-A144-7C722DA6B8B8}">
      <text>
        <t>[Threaded comment]
Your version of Excel allows you to read this threaded comment; however, any edits to it will get removed if the file is opened in a newer version of Excel. Learn more: https://go.microsoft.com/fwlink/?linkid=870924
Comment:
    (A+BB)/2</t>
      </text>
    </comment>
    <comment ref="I16" authorId="12" shapeId="0" xr:uid="{D0590493-BC09-4A46-9208-6716BC97A9B3}">
      <text>
        <t>[Threaded comment]
Your version of Excel allows you to read this threaded comment; however, any edits to it will get removed if the file is opened in a newer version of Excel. Learn more: https://go.microsoft.com/fwlink/?linkid=870924
Comment:
    A Time</t>
      </text>
    </comment>
    <comment ref="I17" authorId="13" shapeId="0" xr:uid="{895745FC-6F35-4FAE-B7DE-EEE716B09F05}">
      <text>
        <t>[Threaded comment]
Your version of Excel allows you to read this threaded comment; however, any edits to it will get removed if the file is opened in a newer version of Excel. Learn more: https://go.microsoft.com/fwlink/?linkid=870924
Comment:
    A Time</t>
      </text>
    </comment>
    <comment ref="I19" authorId="14" shapeId="0" xr:uid="{6E6EDABA-501F-4C76-9F89-35B53871B39E}">
      <text>
        <t>[Threaded comment]
Your version of Excel allows you to read this threaded comment; however, any edits to it will get removed if the file is opened in a newer version of Excel. Learn more: https://go.microsoft.com/fwlink/?linkid=870924
Comment:
    (3*AA+A)/4</t>
      </text>
    </comment>
    <comment ref="I20" authorId="15" shapeId="0" xr:uid="{C3760A6D-F19C-41BD-AE3F-24A28535A75C}">
      <text>
        <t>[Threaded comment]
Your version of Excel allows you to read this threaded comment; however, any edits to it will get removed if the file is opened in a newer version of Excel. Learn more: https://go.microsoft.com/fwlink/?linkid=870924
Comment:
    (3*AA+A)/4</t>
      </text>
    </comment>
    <comment ref="I21" authorId="16" shapeId="0" xr:uid="{82C30466-F056-4472-A51B-5C2EA6E681D1}">
      <text>
        <t>[Threaded comment]
Your version of Excel allows you to read this threaded comment; however, any edits to it will get removed if the file is opened in a newer version of Excel. Learn more: https://go.microsoft.com/fwlink/?linkid=870924
Comment:
    (AA+A)/2</t>
      </text>
    </comment>
    <comment ref="I22" authorId="17" shapeId="0" xr:uid="{522C16D9-F2A6-4EA0-B506-42A278CC1644}">
      <text>
        <t>[Threaded comment]
Your version of Excel allows you to read this threaded comment; however, any edits to it will get removed if the file is opened in a newer version of Excel. Learn more: https://go.microsoft.com/fwlink/?linkid=870924
Comment:
    (AA+3*A)/4</t>
      </text>
    </comment>
    <comment ref="I23" authorId="18" shapeId="0" xr:uid="{B85FF383-F388-4041-BE10-49FE58CCDF95}">
      <text>
        <t>[Threaded comment]
Your version of Excel allows you to read this threaded comment; however, any edits to it will get removed if the file is opened in a newer version of Excel. Learn more: https://go.microsoft.com/fwlink/?linkid=870924
Comment:
    A Time</t>
      </text>
    </comment>
    <comment ref="I24" authorId="19" shapeId="0" xr:uid="{6AB58AB5-B10A-45F1-BFB7-30E4E796F054}">
      <text>
        <t>[Threaded comment]
Your version of Excel allows you to read this threaded comment; however, any edits to it will get removed if the file is opened in a newer version of Excel. Learn more: https://go.microsoft.com/fwlink/?linkid=870924
Comment:
    A Time</t>
      </text>
    </comment>
    <comment ref="I25" authorId="20" shapeId="0" xr:uid="{44ED320A-7262-435E-8351-4266215A26A6}">
      <text>
        <t>[Threaded comment]
Your version of Excel allows you to read this threaded comment; however, any edits to it will get removed if the file is opened in a newer version of Excel. Learn more: https://go.microsoft.com/fwlink/?linkid=870924
Comment:
    A Time</t>
      </text>
    </comment>
    <comment ref="I26" authorId="21" shapeId="0" xr:uid="{1C66A352-947F-4552-9E15-FE06CFA7C90C}">
      <text>
        <t>[Threaded comment]
Your version of Excel allows you to read this threaded comment; however, any edits to it will get removed if the file is opened in a newer version of Excel. Learn more: https://go.microsoft.com/fwlink/?linkid=870924
Comment:
    (3*A+BB)/4</t>
      </text>
    </comment>
    <comment ref="I27" authorId="22" shapeId="0" xr:uid="{776011EF-5ADF-4D56-8FDC-3A1CBB23290E}">
      <text>
        <t>[Threaded comment]
Your version of Excel allows you to read this threaded comment; however, any edits to it will get removed if the file is opened in a newer version of Excel. Learn more: https://go.microsoft.com/fwlink/?linkid=870924
Comment:
    A Time</t>
      </text>
    </comment>
    <comment ref="I28" authorId="23" shapeId="0" xr:uid="{7BCC6BEE-D2DC-443B-AD9E-4891543908DB}">
      <text>
        <t>[Threaded comment]
Your version of Excel allows you to read this threaded comment; however, any edits to it will get removed if the file is opened in a newer version of Excel. Learn more: https://go.microsoft.com/fwlink/?linkid=870924
Comment:
    (A+BB)/2</t>
      </text>
    </comment>
    <comment ref="I29" authorId="24" shapeId="0" xr:uid="{B91EB094-504B-4C8C-A4D3-5023491A0F38}">
      <text>
        <t>[Threaded comment]
Your version of Excel allows you to read this threaded comment; however, any edits to it will get removed if the file is opened in a newer version of Excel. Learn more: https://go.microsoft.com/fwlink/?linkid=870924
Comment:
    A Time</t>
      </text>
    </comment>
    <comment ref="I30" authorId="25" shapeId="0" xr:uid="{1BE21927-5854-4647-8D6D-08983A6B1744}">
      <text>
        <t>[Threaded comment]
Your version of Excel allows you to read this threaded comment; however, any edits to it will get removed if the file is opened in a newer version of Excel. Learn more: https://go.microsoft.com/fwlink/?linkid=870924
Comment:
    (A+BB)/2</t>
      </text>
    </comment>
    <comment ref="I31" authorId="26" shapeId="0" xr:uid="{75AF5122-0B00-4FBF-8AD8-F5CB1E95505C}">
      <text>
        <t>[Threaded comment]
Your version of Excel allows you to read this threaded comment; however, any edits to it will get removed if the file is opened in a newer version of Excel. Learn more: https://go.microsoft.com/fwlink/?linkid=870924
Comment:
    A Time</t>
      </text>
    </comment>
    <comment ref="I32" authorId="27" shapeId="0" xr:uid="{3B503CE4-53DC-4C3A-BB6E-78B16F221AFC}">
      <text>
        <t>[Threaded comment]
Your version of Excel allows you to read this threaded comment; however, any edits to it will get removed if the file is opened in a newer version of Excel. Learn more: https://go.microsoft.com/fwlink/?linkid=870924
Comment:
    A Time</t>
      </text>
    </comment>
  </commentList>
</comments>
</file>

<file path=xl/sharedStrings.xml><?xml version="1.0" encoding="utf-8"?>
<sst xmlns="http://schemas.openxmlformats.org/spreadsheetml/2006/main" count="198" uniqueCount="157">
  <si>
    <t>2024 Short Course Qualifying Times Information - Senior</t>
  </si>
  <si>
    <t>Age Group/Event</t>
  </si>
  <si>
    <t>NAG A</t>
  </si>
  <si>
    <t>NAG AA</t>
  </si>
  <si>
    <t>2023 Champs Time</t>
  </si>
  <si>
    <t>Senior - Girls</t>
  </si>
  <si>
    <t>50 free</t>
  </si>
  <si>
    <t>27.19</t>
  </si>
  <si>
    <t>26.09</t>
  </si>
  <si>
    <t>26.39</t>
  </si>
  <si>
    <t>100 free</t>
  </si>
  <si>
    <t>55.49</t>
  </si>
  <si>
    <t>58.99</t>
  </si>
  <si>
    <t>56.59</t>
  </si>
  <si>
    <t>57.39</t>
  </si>
  <si>
    <t>200 free</t>
  </si>
  <si>
    <t>2:08.09</t>
  </si>
  <si>
    <t>2:02.69</t>
  </si>
  <si>
    <t>2:03.09</t>
  </si>
  <si>
    <t>500 free</t>
  </si>
  <si>
    <t>5:43.39</t>
  </si>
  <si>
    <t>5:29.09</t>
  </si>
  <si>
    <t>5:39.99</t>
  </si>
  <si>
    <t>1000 free</t>
  </si>
  <si>
    <t>11:50.79</t>
  </si>
  <si>
    <t>11:21.19</t>
  </si>
  <si>
    <t>11:42.99</t>
  </si>
  <si>
    <t>1650 free</t>
  </si>
  <si>
    <t>19:47.29</t>
  </si>
  <si>
    <t>18:57.79</t>
  </si>
  <si>
    <t>19:35.99</t>
  </si>
  <si>
    <t>100 back</t>
  </si>
  <si>
    <t>1:03.99</t>
  </si>
  <si>
    <t>1:01.39</t>
  </si>
  <si>
    <t>1:04.49</t>
  </si>
  <si>
    <t>200 back</t>
  </si>
  <si>
    <t>2:19.69</t>
  </si>
  <si>
    <t>2:13.89</t>
  </si>
  <si>
    <t>2:22.29</t>
  </si>
  <si>
    <t>100 breast</t>
  </si>
  <si>
    <t>1:13.59</t>
  </si>
  <si>
    <t>1:10.49</t>
  </si>
  <si>
    <t>1:14.49</t>
  </si>
  <si>
    <t>200 breast</t>
  </si>
  <si>
    <t>2:39.49</t>
  </si>
  <si>
    <t>2:32.79</t>
  </si>
  <si>
    <t>2:47.99</t>
  </si>
  <si>
    <t>100 fly</t>
  </si>
  <si>
    <t>1:04.09</t>
  </si>
  <si>
    <t>200 fly</t>
  </si>
  <si>
    <t>2:21.69</t>
  </si>
  <si>
    <t>2:15.79</t>
  </si>
  <si>
    <t>2:28.99</t>
  </si>
  <si>
    <t>200 IM</t>
  </si>
  <si>
    <t>2:22.99</t>
  </si>
  <si>
    <t>2:16.99</t>
  </si>
  <si>
    <t>2:22.09</t>
  </si>
  <si>
    <t>400 IM</t>
  </si>
  <si>
    <t>5:04.99</t>
  </si>
  <si>
    <t>4:52.29</t>
  </si>
  <si>
    <t>5:06.49</t>
  </si>
  <si>
    <t>Senior - Boys</t>
  </si>
  <si>
    <t>24.39</t>
  </si>
  <si>
    <t>23.29</t>
  </si>
  <si>
    <t>23.69</t>
  </si>
  <si>
    <t>53.49</t>
  </si>
  <si>
    <t>51.19</t>
  </si>
  <si>
    <t>51.89</t>
  </si>
  <si>
    <t>1:56.99</t>
  </si>
  <si>
    <t>1:52.09</t>
  </si>
  <si>
    <t>1:53.99</t>
  </si>
  <si>
    <t>5:17.69</t>
  </si>
  <si>
    <t>5:04.39</t>
  </si>
  <si>
    <t>5:15.99</t>
  </si>
  <si>
    <t>11:02.59</t>
  </si>
  <si>
    <t>10:34.99</t>
  </si>
  <si>
    <t>10:56.99</t>
  </si>
  <si>
    <t>18:30.39</t>
  </si>
  <si>
    <t>17:44.09</t>
  </si>
  <si>
    <t>58.39</t>
  </si>
  <si>
    <t>55.99</t>
  </si>
  <si>
    <t>58.59</t>
  </si>
  <si>
    <t>2:06.89</t>
  </si>
  <si>
    <t>2:01.59</t>
  </si>
  <si>
    <t>1:05.59</t>
  </si>
  <si>
    <t>1:02.89</t>
  </si>
  <si>
    <t>1:06.49</t>
  </si>
  <si>
    <t>2:24.19</t>
  </si>
  <si>
    <t>2:18.19</t>
  </si>
  <si>
    <t>2:30.59</t>
  </si>
  <si>
    <t>57.89</t>
  </si>
  <si>
    <t>2:09.69</t>
  </si>
  <si>
    <t>2:04.29</t>
  </si>
  <si>
    <t>2:15.19</t>
  </si>
  <si>
    <t>2:10.09</t>
  </si>
  <si>
    <t>2:04.69</t>
  </si>
  <si>
    <t>2:10.89</t>
  </si>
  <si>
    <t>4:40.29</t>
  </si>
  <si>
    <t>4:28.59</t>
  </si>
  <si>
    <t>4:42.09</t>
  </si>
  <si>
    <t>Qualified Swimmers 2022-2023</t>
  </si>
  <si>
    <t>Fry - Proposed Champs Time</t>
  </si>
  <si>
    <t>Change in Qualified Swimmers</t>
  </si>
  <si>
    <t>Estimated Change in Actual Swimmers</t>
  </si>
  <si>
    <t>Potential Change to Timeline (min)</t>
  </si>
  <si>
    <t>Number of Swimmers 2023 SCC</t>
  </si>
  <si>
    <t>2:05.39</t>
  </si>
  <si>
    <t>1:54.59</t>
  </si>
  <si>
    <t>Fry - Proposed Champs Time (s)</t>
  </si>
  <si>
    <t>2:27.59</t>
  </si>
  <si>
    <t>Projected Swimmers 2024 SCC</t>
  </si>
  <si>
    <t>Est. Qualified Swimmers 2023-2024</t>
  </si>
  <si>
    <t>Friday Morning</t>
  </si>
  <si>
    <t>Adjusted</t>
  </si>
  <si>
    <t>Saturday Morning</t>
  </si>
  <si>
    <t>Sunday Morning</t>
  </si>
  <si>
    <t>2023 SC Champs Timelines</t>
  </si>
  <si>
    <t>Thursday Evening</t>
  </si>
  <si>
    <t>NAG BB</t>
  </si>
  <si>
    <t>29.49</t>
  </si>
  <si>
    <t>2:18.69</t>
  </si>
  <si>
    <t>6:11.99</t>
  </si>
  <si>
    <t>12:49.99</t>
  </si>
  <si>
    <t>21:26.19</t>
  </si>
  <si>
    <t>1:09.39</t>
  </si>
  <si>
    <t>2:31.39</t>
  </si>
  <si>
    <t>1:19.69</t>
  </si>
  <si>
    <t>2:52.79</t>
  </si>
  <si>
    <t>2:33.49</t>
  </si>
  <si>
    <t>2:34.89</t>
  </si>
  <si>
    <t>5:30.49</t>
  </si>
  <si>
    <t>2:06.79</t>
  </si>
  <si>
    <t>5:44.09</t>
  </si>
  <si>
    <t>11:57.79</t>
  </si>
  <si>
    <t>20:02.89</t>
  </si>
  <si>
    <t>1:03.19</t>
  </si>
  <si>
    <t>2:17.49</t>
  </si>
  <si>
    <t>1:11.09</t>
  </si>
  <si>
    <t>2:36.19</t>
  </si>
  <si>
    <t>1:02.69</t>
  </si>
  <si>
    <t>2:20.49</t>
  </si>
  <si>
    <t>2:20.89</t>
  </si>
  <si>
    <t>5:03.69</t>
  </si>
  <si>
    <t>5:39.89</t>
  </si>
  <si>
    <t>2:46.14</t>
  </si>
  <si>
    <t>57.19</t>
  </si>
  <si>
    <t>23.59</t>
  </si>
  <si>
    <t>Color Key</t>
  </si>
  <si>
    <t>2024 Time is Harder</t>
  </si>
  <si>
    <t>2024 Time is Easier</t>
  </si>
  <si>
    <t>51.79</t>
  </si>
  <si>
    <t>2:15.09</t>
  </si>
  <si>
    <t>2:30.19</t>
  </si>
  <si>
    <t>5:14.39</t>
  </si>
  <si>
    <t>2:22.69</t>
  </si>
  <si>
    <t>2:09.59</t>
  </si>
  <si>
    <t>Fee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</si>
</sst>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6">
    <font>
      <sz val="10"/>
      <color indexed="8"/>
      <name val="Helvetica Neue"/>
    </font>
    <font>
      <b/>
      <sz val="13"/>
      <color indexed="8"/>
      <name val="Helvetica Neue"/>
    </font>
    <font>
      <b/>
      <sz val="10"/>
      <color indexed="8"/>
      <name val="Helvetica Neue"/>
    </font>
    <font>
      <b/>
      <u/>
      <sz val="10"/>
      <color indexed="8"/>
      <name val="Helvetica Neue"/>
    </font>
    <font>
      <b/>
      <sz val="10"/>
      <color rgb="FFFF0000"/>
      <name val="Helvetica Neue"/>
    </font>
    <font>
      <b/>
      <sz val="12"/>
      <color indexed="8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12"/>
      </left>
      <right style="thin">
        <color indexed="13"/>
      </right>
      <top style="thick">
        <color indexed="10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10"/>
      </top>
      <bottom style="thin">
        <color indexed="12"/>
      </bottom>
      <diagonal/>
    </border>
    <border>
      <left style="thin">
        <color indexed="12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ck">
        <color indexed="10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7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 vertical="top" wrapText="1"/>
    </xf>
    <xf numFmtId="49" fontId="0" fillId="0" borderId="3" xfId="0" applyNumberFormat="1" applyBorder="1" applyAlignment="1">
      <alignment horizontal="center" vertical="top" wrapText="1"/>
    </xf>
    <xf numFmtId="49" fontId="2" fillId="3" borderId="4" xfId="0" applyNumberFormat="1" applyFont="1" applyFill="1" applyBorder="1">
      <alignment vertical="top" wrapText="1"/>
    </xf>
    <xf numFmtId="49" fontId="0" fillId="0" borderId="5" xfId="0" applyNumberFormat="1" applyBorder="1" applyAlignment="1">
      <alignment horizontal="center" vertical="top" wrapText="1"/>
    </xf>
    <xf numFmtId="49" fontId="3" fillId="3" borderId="4" xfId="0" applyNumberFormat="1" applyFont="1" applyFill="1" applyBorder="1" applyAlignment="1">
      <alignment horizontal="center" vertical="top" wrapText="1"/>
    </xf>
    <xf numFmtId="49" fontId="0" fillId="0" borderId="6" xfId="0" applyNumberFormat="1" applyBorder="1" applyAlignment="1">
      <alignment horizontal="center" vertical="top" wrapText="1"/>
    </xf>
    <xf numFmtId="49" fontId="0" fillId="0" borderId="7" xfId="0" applyNumberFormat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2" fontId="0" fillId="0" borderId="3" xfId="0" applyNumberFormat="1" applyBorder="1" applyAlignment="1">
      <alignment horizontal="center" vertical="top" wrapText="1"/>
    </xf>
    <xf numFmtId="0" fontId="0" fillId="0" borderId="5" xfId="0" applyNumberFormat="1" applyFill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164" fontId="0" fillId="0" borderId="0" xfId="0" applyNumberFormat="1">
      <alignment vertical="top" wrapText="1"/>
    </xf>
    <xf numFmtId="0" fontId="0" fillId="0" borderId="7" xfId="0" applyNumberFormat="1" applyBorder="1" applyAlignment="1">
      <alignment horizontal="center" vertical="top" wrapText="1"/>
    </xf>
    <xf numFmtId="49" fontId="0" fillId="4" borderId="5" xfId="0" applyNumberFormat="1" applyFill="1" applyBorder="1" applyAlignment="1">
      <alignment horizontal="center" vertical="top" wrapText="1"/>
    </xf>
    <xf numFmtId="49" fontId="0" fillId="0" borderId="5" xfId="0" applyNumberFormat="1" applyFill="1" applyBorder="1" applyAlignment="1">
      <alignment horizontal="center" vertical="top" wrapText="1"/>
    </xf>
    <xf numFmtId="49" fontId="0" fillId="5" borderId="5" xfId="0" applyNumberFormat="1" applyFill="1" applyBorder="1" applyAlignment="1">
      <alignment horizontal="center" vertical="top" wrapText="1"/>
    </xf>
    <xf numFmtId="1" fontId="0" fillId="0" borderId="5" xfId="0" applyNumberFormat="1" applyFill="1" applyBorder="1" applyAlignment="1">
      <alignment horizontal="center" vertical="top" wrapText="1"/>
    </xf>
    <xf numFmtId="0" fontId="0" fillId="5" borderId="5" xfId="0" applyNumberFormat="1" applyFill="1" applyBorder="1" applyAlignment="1">
      <alignment horizontal="center" vertical="top" wrapText="1"/>
    </xf>
    <xf numFmtId="0" fontId="0" fillId="4" borderId="5" xfId="0" applyNumberFormat="1" applyFill="1" applyBorder="1" applyAlignment="1">
      <alignment horizontal="center" vertical="top" wrapText="1"/>
    </xf>
    <xf numFmtId="1" fontId="0" fillId="0" borderId="7" xfId="0" applyNumberFormat="1" applyBorder="1" applyAlignment="1">
      <alignment horizontal="center" vertical="top" wrapText="1"/>
    </xf>
    <xf numFmtId="0" fontId="5" fillId="0" borderId="0" xfId="0" applyNumberFormat="1" applyFont="1" applyAlignment="1">
      <alignment vertical="top"/>
    </xf>
    <xf numFmtId="0" fontId="0" fillId="0" borderId="8" xfId="0" applyNumberFormat="1" applyBorder="1">
      <alignment vertical="top" wrapText="1"/>
    </xf>
    <xf numFmtId="20" fontId="0" fillId="0" borderId="8" xfId="0" quotePrefix="1" applyNumberFormat="1" applyBorder="1">
      <alignment vertical="top" wrapText="1"/>
    </xf>
    <xf numFmtId="0" fontId="0" fillId="0" borderId="8" xfId="0" quotePrefix="1" applyNumberFormat="1" applyBorder="1">
      <alignment vertical="top" wrapText="1"/>
    </xf>
    <xf numFmtId="20" fontId="0" fillId="0" borderId="8" xfId="0" applyNumberFormat="1" applyBorder="1">
      <alignment vertical="top" wrapText="1"/>
    </xf>
    <xf numFmtId="1" fontId="0" fillId="0" borderId="8" xfId="0" applyNumberFormat="1" applyBorder="1">
      <alignment vertical="top" wrapText="1"/>
    </xf>
    <xf numFmtId="0" fontId="2" fillId="2" borderId="9" xfId="0" applyNumberFormat="1" applyFont="1" applyFill="1" applyBorder="1" applyAlignment="1">
      <alignment horizontal="center" vertical="top" wrapText="1"/>
    </xf>
    <xf numFmtId="0" fontId="0" fillId="4" borderId="0" xfId="0" applyNumberFormat="1" applyFill="1">
      <alignment vertical="top" wrapText="1"/>
    </xf>
    <xf numFmtId="0" fontId="0" fillId="5" borderId="0" xfId="0" applyNumberFormat="1" applyFill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0" applyNumberFormat="1" applyFont="1">
      <alignment vertical="top" wrapText="1"/>
    </xf>
    <xf numFmtId="165" fontId="4" fillId="0" borderId="0" xfId="0" applyNumberFormat="1" applyFo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515151"/>
      <rgbColor rgb="FFDBDBDB"/>
      <rgbColor rgb="FFA5A5A5"/>
      <rgbColor rgb="FF3F3F3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bert Fry" id="{A04ECAE7-5B6A-490D-A8E0-42A27DD4B024}" userId="9807d742d625730b" providerId="Windows Live"/>
</personList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" dT="2023-10-20T02:59:26.48" personId="{A04ECAE7-5B6A-490D-A8E0-42A27DD4B024}" id="{19CD367D-EFDD-41F6-A753-904F75F7BFDE}">
    <text>(3*AA+A)/4</text>
  </threadedComment>
  <threadedComment ref="I5" dT="2023-10-20T03:26:39.28" personId="{A04ECAE7-5B6A-490D-A8E0-42A27DD4B024}" id="{58F0D8DE-F9CA-46D8-80C6-7C6E4A30D6D4}">
    <text>(3*AA+A)/4</text>
  </threadedComment>
  <threadedComment ref="I6" dT="2023-10-20T03:46:35.80" personId="{A04ECAE7-5B6A-490D-A8E0-42A27DD4B024}" id="{B0590089-694E-497C-920E-914077FE666A}">
    <text>(AA+A)/2</text>
  </threadedComment>
  <threadedComment ref="I7" dT="2023-10-20T03:07:54.40" personId="{A04ECAE7-5B6A-490D-A8E0-42A27DD4B024}" id="{39EAF0DD-9966-41BF-AC12-737EE0D290C3}">
    <text>(AA+3*A)/4</text>
  </threadedComment>
  <threadedComment ref="I8" dT="2023-10-20T03:01:08.07" personId="{A04ECAE7-5B6A-490D-A8E0-42A27DD4B024}" id="{90E41D12-8C73-4132-863C-DF154B26A2CF}">
    <text>A Time</text>
  </threadedComment>
  <threadedComment ref="I9" dT="2023-10-20T03:01:14.60" personId="{A04ECAE7-5B6A-490D-A8E0-42A27DD4B024}" id="{35398033-8572-4991-95C4-4AC8076EE78E}">
    <text>A Time</text>
  </threadedComment>
  <threadedComment ref="I10" dT="2023-10-20T03:01:49.87" personId="{A04ECAE7-5B6A-490D-A8E0-42A27DD4B024}" id="{D6F0C35E-52EA-4037-AD0D-927E9B53998E}">
    <text>A Time</text>
  </threadedComment>
  <threadedComment ref="I11" dT="2023-10-20T04:00:21.21" personId="{A04ECAE7-5B6A-490D-A8E0-42A27DD4B024}" id="{09017E17-E224-46B9-84BF-5629E53B29B3}">
    <text>(3*A+BB)/4</text>
  </threadedComment>
  <threadedComment ref="I12" dT="2023-10-20T03:22:59.86" personId="{A04ECAE7-5B6A-490D-A8E0-42A27DD4B024}" id="{55007A95-42C1-4A9D-8ED0-B67C45B908C6}">
    <text>A Time</text>
  </threadedComment>
  <threadedComment ref="I13" dT="2023-10-20T03:22:45.93" personId="{A04ECAE7-5B6A-490D-A8E0-42A27DD4B024}" id="{2FB1A006-E51F-46A9-A4F4-BD8D368EC551}">
    <text>(A+BB)/2</text>
  </threadedComment>
  <threadedComment ref="I14" dT="2023-10-20T03:13:47.27" personId="{A04ECAE7-5B6A-490D-A8E0-42A27DD4B024}" id="{A94B7B14-B80F-4E7D-87B4-440E74CDF3DD}">
    <text>A Time</text>
  </threadedComment>
  <threadedComment ref="I15" dT="2023-10-20T03:14:36.83" personId="{A04ECAE7-5B6A-490D-A8E0-42A27DD4B024}" id="{9D315E51-87C6-44C4-A144-7C722DA6B8B8}">
    <text>(A+BB)/2</text>
  </threadedComment>
  <threadedComment ref="I16" dT="2023-10-20T03:23:19.15" personId="{A04ECAE7-5B6A-490D-A8E0-42A27DD4B024}" id="{D0590493-BC09-4A46-9208-6716BC97A9B3}">
    <text>A Time</text>
  </threadedComment>
  <threadedComment ref="I17" dT="2023-10-20T03:13:55.82" personId="{A04ECAE7-5B6A-490D-A8E0-42A27DD4B024}" id="{895745FC-6F35-4FAE-B7DE-EEE716B09F05}">
    <text>A Time</text>
  </threadedComment>
  <threadedComment ref="I19" dT="2023-10-20T03:39:51.94" personId="{A04ECAE7-5B6A-490D-A8E0-42A27DD4B024}" id="{6E6EDABA-501F-4C76-9F89-35B53871B39E}">
    <text>(3*AA+A)/4</text>
  </threadedComment>
  <threadedComment ref="I20" dT="2023-10-20T03:40:02.81" personId="{A04ECAE7-5B6A-490D-A8E0-42A27DD4B024}" id="{C3760A6D-F19C-41BD-AE3F-24A28535A75C}">
    <text>(3*AA+A)/4</text>
  </threadedComment>
  <threadedComment ref="I21" dT="2023-10-20T03:45:36.29" personId="{A04ECAE7-5B6A-490D-A8E0-42A27DD4B024}" id="{82C30466-F056-4472-A51B-5C2EA6E681D1}">
    <text>(AA+A)/2</text>
  </threadedComment>
  <threadedComment ref="I22" dT="2023-10-20T03:58:06.33" personId="{A04ECAE7-5B6A-490D-A8E0-42A27DD4B024}" id="{522C16D9-F2A6-4EA0-B506-42A278CC1644}">
    <text>(AA+3*A)/4</text>
  </threadedComment>
  <threadedComment ref="I23" dT="2023-10-20T03:43:34.31" personId="{A04ECAE7-5B6A-490D-A8E0-42A27DD4B024}" id="{B85FF383-F388-4041-BE10-49FE58CCDF95}">
    <text>A Time</text>
  </threadedComment>
  <threadedComment ref="I24" dT="2023-10-20T03:43:28.16" personId="{A04ECAE7-5B6A-490D-A8E0-42A27DD4B024}" id="{6AB58AB5-B10A-45F1-BFB7-30E4E796F054}">
    <text>A Time</text>
  </threadedComment>
  <threadedComment ref="I25" dT="2023-10-20T03:43:57.89" personId="{A04ECAE7-5B6A-490D-A8E0-42A27DD4B024}" id="{44ED320A-7262-435E-8351-4266215A26A6}">
    <text>A Time</text>
  </threadedComment>
  <threadedComment ref="I26" dT="2023-10-20T04:02:40.67" personId="{A04ECAE7-5B6A-490D-A8E0-42A27DD4B024}" id="{1C66A352-947F-4552-9E15-FE06CFA7C90C}">
    <text>(3*A+BB)/4</text>
  </threadedComment>
  <threadedComment ref="I27" dT="2023-10-20T03:47:42.46" personId="{A04ECAE7-5B6A-490D-A8E0-42A27DD4B024}" id="{776011EF-5ADF-4D56-8FDC-3A1CBB23290E}">
    <text>A Time</text>
  </threadedComment>
  <threadedComment ref="I28" dT="2023-10-20T03:52:36.36" personId="{A04ECAE7-5B6A-490D-A8E0-42A27DD4B024}" id="{7BCC6BEE-D2DC-443B-AD9E-4891543908DB}">
    <text>(A+BB)/2</text>
  </threadedComment>
  <threadedComment ref="I29" dT="2023-10-20T03:47:50.56" personId="{A04ECAE7-5B6A-490D-A8E0-42A27DD4B024}" id="{B91EB094-504B-4C8C-A4D3-5023491A0F38}">
    <text>A Time</text>
  </threadedComment>
  <threadedComment ref="I30" dT="2023-10-20T03:50:43.98" personId="{A04ECAE7-5B6A-490D-A8E0-42A27DD4B024}" id="{1BE21927-5854-4647-8D6D-08983A6B1744}">
    <text>(A+BB)/2</text>
  </threadedComment>
  <threadedComment ref="I31" dT="2023-10-20T03:54:08.28" personId="{A04ECAE7-5B6A-490D-A8E0-42A27DD4B024}" id="{75AF5122-0B00-4FBF-8AD8-F5CB1E95505C}">
    <text>A Time</text>
  </threadedComment>
  <threadedComment ref="I32" dT="2023-10-20T03:54:14.57" personId="{A04ECAE7-5B6A-490D-A8E0-42A27DD4B024}" id="{3B503CE4-53DC-4C3A-BB6E-78B16F221AFC}">
    <text>A Time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Z38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sqref="A1:J1"/>
    </sheetView>
  </sheetViews>
  <sheetFormatPr defaultColWidth="16.28515625" defaultRowHeight="19.899999999999999" customHeight="1"/>
  <cols>
    <col min="1" max="1" width="16.28515625" style="1" customWidth="1"/>
    <col min="2" max="4" width="16.85546875" style="1" customWidth="1"/>
    <col min="5" max="15" width="16.28515625" style="1" customWidth="1"/>
    <col min="16" max="17" width="17.85546875" style="1" bestFit="1" customWidth="1"/>
    <col min="18" max="260" width="16.28515625" style="1" customWidth="1"/>
  </cols>
  <sheetData>
    <row r="1" spans="1:260" ht="29.65" customHeight="1" thickBo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2"/>
      <c r="L1" s="2"/>
    </row>
    <row r="2" spans="1:260" ht="46.7" customHeight="1" thickTop="1" thickBot="1">
      <c r="A2" s="3" t="s">
        <v>1</v>
      </c>
      <c r="B2" s="3" t="s">
        <v>105</v>
      </c>
      <c r="C2" s="3" t="s">
        <v>110</v>
      </c>
      <c r="D2" s="3" t="s">
        <v>3</v>
      </c>
      <c r="E2" s="3" t="s">
        <v>2</v>
      </c>
      <c r="F2" s="3" t="s">
        <v>118</v>
      </c>
      <c r="G2" s="3" t="s">
        <v>4</v>
      </c>
      <c r="H2" s="11" t="s">
        <v>100</v>
      </c>
      <c r="I2" s="3" t="s">
        <v>101</v>
      </c>
      <c r="J2" s="3" t="s">
        <v>108</v>
      </c>
      <c r="K2" s="11" t="s">
        <v>111</v>
      </c>
      <c r="L2" s="11" t="s">
        <v>102</v>
      </c>
      <c r="M2" s="11" t="s">
        <v>103</v>
      </c>
      <c r="N2" s="11" t="s">
        <v>104</v>
      </c>
      <c r="O2" s="31" t="s">
        <v>147</v>
      </c>
      <c r="IZ2"/>
    </row>
    <row r="3" spans="1:260" ht="21.4" customHeight="1" thickTop="1">
      <c r="A3" s="4" t="s">
        <v>5</v>
      </c>
      <c r="B3" s="9"/>
      <c r="C3" s="9"/>
      <c r="D3" s="5"/>
      <c r="E3" s="5"/>
      <c r="F3" s="5"/>
      <c r="G3" s="5"/>
      <c r="H3" s="5"/>
      <c r="I3" s="5"/>
      <c r="J3" s="5"/>
      <c r="K3" s="5"/>
      <c r="L3" s="12"/>
      <c r="M3" s="13"/>
      <c r="N3" s="12"/>
      <c r="O3" s="32"/>
      <c r="P3" s="1" t="s">
        <v>148</v>
      </c>
      <c r="IZ3"/>
    </row>
    <row r="4" spans="1:260" ht="20.100000000000001" customHeight="1">
      <c r="A4" s="6" t="s">
        <v>6</v>
      </c>
      <c r="B4" s="17">
        <v>94</v>
      </c>
      <c r="C4" s="24">
        <f>B4+M4</f>
        <v>94</v>
      </c>
      <c r="D4" s="7" t="s">
        <v>8</v>
      </c>
      <c r="E4" s="7" t="s">
        <v>7</v>
      </c>
      <c r="F4" s="7" t="s">
        <v>119</v>
      </c>
      <c r="G4" s="7" t="s">
        <v>9</v>
      </c>
      <c r="H4" s="15">
        <v>117</v>
      </c>
      <c r="I4" s="19" t="s">
        <v>9</v>
      </c>
      <c r="J4" s="14">
        <v>26.39</v>
      </c>
      <c r="K4" s="15">
        <v>117</v>
      </c>
      <c r="L4" s="14">
        <f>K4-H4</f>
        <v>0</v>
      </c>
      <c r="M4" s="21">
        <f t="shared" ref="M4:M17" si="0">L4*B4/H4</f>
        <v>0</v>
      </c>
      <c r="N4" s="15">
        <f>M4/8*(J4+20)/60</f>
        <v>0</v>
      </c>
      <c r="O4" s="33"/>
      <c r="P4" s="1" t="s">
        <v>149</v>
      </c>
      <c r="IZ4"/>
    </row>
    <row r="5" spans="1:260" ht="20.100000000000001" customHeight="1">
      <c r="A5" s="6" t="s">
        <v>10</v>
      </c>
      <c r="B5" s="17">
        <v>90</v>
      </c>
      <c r="C5" s="24">
        <f t="shared" ref="C5:C32" si="1">B5+M5</f>
        <v>82.956521739130437</v>
      </c>
      <c r="D5" s="7" t="s">
        <v>13</v>
      </c>
      <c r="E5" s="7" t="s">
        <v>12</v>
      </c>
      <c r="F5" s="7" t="s">
        <v>32</v>
      </c>
      <c r="G5" s="7" t="s">
        <v>14</v>
      </c>
      <c r="H5" s="15">
        <v>115</v>
      </c>
      <c r="I5" s="18" t="s">
        <v>145</v>
      </c>
      <c r="J5" s="23">
        <v>57.19</v>
      </c>
      <c r="K5" s="15">
        <v>106</v>
      </c>
      <c r="L5" s="14">
        <f t="shared" ref="L5:L32" si="2">K5-H5</f>
        <v>-9</v>
      </c>
      <c r="M5" s="21">
        <f t="shared" si="0"/>
        <v>-7.0434782608695654</v>
      </c>
      <c r="N5" s="15">
        <f t="shared" ref="N5:N32" si="3">M5/8*(J5+20)/60</f>
        <v>-1.132679347826087</v>
      </c>
      <c r="IZ5"/>
    </row>
    <row r="6" spans="1:260" ht="20.100000000000001" customHeight="1">
      <c r="A6" s="6" t="s">
        <v>15</v>
      </c>
      <c r="B6" s="17">
        <v>51</v>
      </c>
      <c r="C6" s="24">
        <f t="shared" si="1"/>
        <v>58.709302325581397</v>
      </c>
      <c r="D6" s="7" t="s">
        <v>17</v>
      </c>
      <c r="E6" s="7" t="s">
        <v>16</v>
      </c>
      <c r="F6" s="7" t="s">
        <v>120</v>
      </c>
      <c r="G6" s="7" t="s">
        <v>18</v>
      </c>
      <c r="H6" s="15">
        <v>86</v>
      </c>
      <c r="I6" s="20" t="s">
        <v>106</v>
      </c>
      <c r="J6" s="22">
        <v>125.39</v>
      </c>
      <c r="K6" s="15">
        <v>99</v>
      </c>
      <c r="L6" s="14">
        <f t="shared" si="2"/>
        <v>13</v>
      </c>
      <c r="M6" s="21">
        <f t="shared" si="0"/>
        <v>7.7093023255813957</v>
      </c>
      <c r="N6" s="15">
        <f t="shared" si="3"/>
        <v>2.3351155523255813</v>
      </c>
      <c r="IZ6"/>
    </row>
    <row r="7" spans="1:260" ht="20.100000000000001" customHeight="1">
      <c r="A7" s="6" t="s">
        <v>19</v>
      </c>
      <c r="B7" s="17">
        <v>52</v>
      </c>
      <c r="C7" s="24">
        <f t="shared" si="1"/>
        <v>52</v>
      </c>
      <c r="D7" s="7" t="s">
        <v>21</v>
      </c>
      <c r="E7" s="7" t="s">
        <v>20</v>
      </c>
      <c r="F7" s="7" t="s">
        <v>121</v>
      </c>
      <c r="G7" s="7" t="s">
        <v>22</v>
      </c>
      <c r="H7" s="15">
        <v>75</v>
      </c>
      <c r="I7" s="18" t="s">
        <v>143</v>
      </c>
      <c r="J7" s="23">
        <v>339.89</v>
      </c>
      <c r="K7" s="15">
        <v>75</v>
      </c>
      <c r="L7" s="14">
        <f t="shared" si="2"/>
        <v>0</v>
      </c>
      <c r="M7" s="21">
        <f t="shared" si="0"/>
        <v>0</v>
      </c>
      <c r="N7" s="15">
        <f t="shared" si="3"/>
        <v>0</v>
      </c>
      <c r="IZ7"/>
    </row>
    <row r="8" spans="1:260" ht="20.100000000000001" customHeight="1">
      <c r="A8" s="6" t="s">
        <v>23</v>
      </c>
      <c r="B8" s="17">
        <v>38</v>
      </c>
      <c r="C8" s="24">
        <f t="shared" si="1"/>
        <v>40.780487804878049</v>
      </c>
      <c r="D8" s="7" t="s">
        <v>25</v>
      </c>
      <c r="E8" s="7" t="s">
        <v>24</v>
      </c>
      <c r="F8" s="7" t="s">
        <v>122</v>
      </c>
      <c r="G8" s="7" t="s">
        <v>26</v>
      </c>
      <c r="H8" s="15">
        <v>41</v>
      </c>
      <c r="I8" s="20" t="s">
        <v>24</v>
      </c>
      <c r="J8" s="22">
        <v>710.79</v>
      </c>
      <c r="K8" s="15">
        <v>44</v>
      </c>
      <c r="L8" s="14">
        <f t="shared" si="2"/>
        <v>3</v>
      </c>
      <c r="M8" s="21">
        <f t="shared" si="0"/>
        <v>2.7804878048780486</v>
      </c>
      <c r="N8" s="15">
        <f t="shared" si="3"/>
        <v>4.2332347560975609</v>
      </c>
      <c r="IZ8"/>
    </row>
    <row r="9" spans="1:260" ht="20.100000000000001" customHeight="1">
      <c r="A9" s="6" t="s">
        <v>27</v>
      </c>
      <c r="B9" s="17">
        <v>25</v>
      </c>
      <c r="C9" s="24">
        <f t="shared" si="1"/>
        <v>26.428571428571427</v>
      </c>
      <c r="D9" s="7" t="s">
        <v>29</v>
      </c>
      <c r="E9" s="7" t="s">
        <v>28</v>
      </c>
      <c r="F9" s="7" t="s">
        <v>123</v>
      </c>
      <c r="G9" s="7" t="s">
        <v>30</v>
      </c>
      <c r="H9" s="15">
        <v>35</v>
      </c>
      <c r="I9" s="20" t="s">
        <v>28</v>
      </c>
      <c r="J9" s="22">
        <v>1187.29</v>
      </c>
      <c r="K9" s="15">
        <v>37</v>
      </c>
      <c r="L9" s="14">
        <f t="shared" si="2"/>
        <v>2</v>
      </c>
      <c r="M9" s="21">
        <f t="shared" si="0"/>
        <v>1.4285714285714286</v>
      </c>
      <c r="N9" s="15">
        <f t="shared" si="3"/>
        <v>3.5931250000000001</v>
      </c>
      <c r="IZ9"/>
    </row>
    <row r="10" spans="1:260" ht="20.100000000000001" customHeight="1">
      <c r="A10" s="6" t="s">
        <v>31</v>
      </c>
      <c r="B10" s="17">
        <v>66</v>
      </c>
      <c r="C10" s="24">
        <f t="shared" si="1"/>
        <v>59.472527472527474</v>
      </c>
      <c r="D10" s="7" t="s">
        <v>33</v>
      </c>
      <c r="E10" s="7" t="s">
        <v>32</v>
      </c>
      <c r="F10" s="7" t="s">
        <v>124</v>
      </c>
      <c r="G10" s="7" t="s">
        <v>34</v>
      </c>
      <c r="H10" s="15">
        <v>91</v>
      </c>
      <c r="I10" s="18" t="s">
        <v>32</v>
      </c>
      <c r="J10" s="23">
        <v>63.99</v>
      </c>
      <c r="K10" s="15">
        <v>82</v>
      </c>
      <c r="L10" s="14">
        <f t="shared" si="2"/>
        <v>-9</v>
      </c>
      <c r="M10" s="21">
        <f t="shared" si="0"/>
        <v>-6.5274725274725274</v>
      </c>
      <c r="N10" s="15">
        <f t="shared" si="3"/>
        <v>-1.1421717032967034</v>
      </c>
      <c r="IZ10"/>
    </row>
    <row r="11" spans="1:260" ht="20.100000000000001" customHeight="1">
      <c r="A11" s="6" t="s">
        <v>35</v>
      </c>
      <c r="B11" s="17">
        <v>66</v>
      </c>
      <c r="C11" s="24">
        <f t="shared" si="1"/>
        <v>67.885714285714286</v>
      </c>
      <c r="D11" s="7" t="s">
        <v>37</v>
      </c>
      <c r="E11" s="7" t="s">
        <v>36</v>
      </c>
      <c r="F11" s="7" t="s">
        <v>125</v>
      </c>
      <c r="G11" s="7" t="s">
        <v>38</v>
      </c>
      <c r="H11" s="15">
        <v>70</v>
      </c>
      <c r="I11" s="20" t="s">
        <v>154</v>
      </c>
      <c r="J11" s="22">
        <v>142.69</v>
      </c>
      <c r="K11" s="15">
        <v>72</v>
      </c>
      <c r="L11" s="14">
        <f t="shared" si="2"/>
        <v>2</v>
      </c>
      <c r="M11" s="21">
        <f t="shared" si="0"/>
        <v>1.8857142857142857</v>
      </c>
      <c r="N11" s="15">
        <f t="shared" si="3"/>
        <v>0.63913928571428569</v>
      </c>
      <c r="IZ11"/>
    </row>
    <row r="12" spans="1:260" ht="20.100000000000001" customHeight="1">
      <c r="A12" s="6" t="s">
        <v>39</v>
      </c>
      <c r="B12" s="17">
        <v>55</v>
      </c>
      <c r="C12" s="24">
        <f t="shared" si="1"/>
        <v>51.283783783783782</v>
      </c>
      <c r="D12" s="7" t="s">
        <v>41</v>
      </c>
      <c r="E12" s="7" t="s">
        <v>40</v>
      </c>
      <c r="F12" s="7" t="s">
        <v>126</v>
      </c>
      <c r="G12" s="7" t="s">
        <v>42</v>
      </c>
      <c r="H12" s="15">
        <v>74</v>
      </c>
      <c r="I12" s="18" t="s">
        <v>40</v>
      </c>
      <c r="J12" s="23">
        <v>73.59</v>
      </c>
      <c r="K12" s="15">
        <v>69</v>
      </c>
      <c r="L12" s="14">
        <f t="shared" si="2"/>
        <v>-5</v>
      </c>
      <c r="M12" s="21">
        <f t="shared" si="0"/>
        <v>-3.7162162162162162</v>
      </c>
      <c r="N12" s="15">
        <f t="shared" si="3"/>
        <v>-0.72458474099099102</v>
      </c>
      <c r="IZ12"/>
    </row>
    <row r="13" spans="1:260" ht="20.100000000000001" customHeight="1">
      <c r="A13" s="6" t="s">
        <v>43</v>
      </c>
      <c r="B13" s="17">
        <v>55</v>
      </c>
      <c r="C13" s="24">
        <f t="shared" si="1"/>
        <v>53.981481481481481</v>
      </c>
      <c r="D13" s="7" t="s">
        <v>45</v>
      </c>
      <c r="E13" s="7" t="s">
        <v>44</v>
      </c>
      <c r="F13" s="7" t="s">
        <v>127</v>
      </c>
      <c r="G13" s="7" t="s">
        <v>46</v>
      </c>
      <c r="H13" s="15">
        <v>54</v>
      </c>
      <c r="I13" s="18" t="s">
        <v>144</v>
      </c>
      <c r="J13" s="23">
        <v>166.14</v>
      </c>
      <c r="K13" s="15">
        <v>53</v>
      </c>
      <c r="L13" s="14">
        <f t="shared" si="2"/>
        <v>-1</v>
      </c>
      <c r="M13" s="21">
        <f t="shared" si="0"/>
        <v>-1.0185185185185186</v>
      </c>
      <c r="N13" s="15">
        <f t="shared" si="3"/>
        <v>-0.3949729938271605</v>
      </c>
      <c r="IZ13"/>
    </row>
    <row r="14" spans="1:260" ht="20.100000000000001" customHeight="1">
      <c r="A14" s="6" t="s">
        <v>47</v>
      </c>
      <c r="B14" s="17">
        <v>63</v>
      </c>
      <c r="C14" s="24">
        <f t="shared" si="1"/>
        <v>61.6</v>
      </c>
      <c r="D14" s="7" t="s">
        <v>33</v>
      </c>
      <c r="E14" s="7" t="s">
        <v>32</v>
      </c>
      <c r="F14" s="7" t="s">
        <v>124</v>
      </c>
      <c r="G14" s="7" t="s">
        <v>48</v>
      </c>
      <c r="H14" s="15">
        <v>90</v>
      </c>
      <c r="I14" s="18" t="s">
        <v>32</v>
      </c>
      <c r="J14" s="23">
        <v>63.99</v>
      </c>
      <c r="K14" s="15">
        <v>88</v>
      </c>
      <c r="L14" s="14">
        <f t="shared" si="2"/>
        <v>-2</v>
      </c>
      <c r="M14" s="21">
        <f t="shared" si="0"/>
        <v>-1.4</v>
      </c>
      <c r="N14" s="15">
        <f t="shared" si="3"/>
        <v>-0.24497083333333333</v>
      </c>
      <c r="IZ14"/>
    </row>
    <row r="15" spans="1:260" ht="20.100000000000001" customHeight="1">
      <c r="A15" s="6" t="s">
        <v>49</v>
      </c>
      <c r="B15" s="17">
        <v>30</v>
      </c>
      <c r="C15" s="24">
        <f t="shared" si="1"/>
        <v>29.318181818181817</v>
      </c>
      <c r="D15" s="7" t="s">
        <v>51</v>
      </c>
      <c r="E15" s="7" t="s">
        <v>50</v>
      </c>
      <c r="F15" s="7" t="s">
        <v>128</v>
      </c>
      <c r="G15" s="7" t="s">
        <v>52</v>
      </c>
      <c r="H15" s="15">
        <v>44</v>
      </c>
      <c r="I15" s="18" t="s">
        <v>109</v>
      </c>
      <c r="J15" s="23">
        <v>147.59</v>
      </c>
      <c r="K15" s="15">
        <v>43</v>
      </c>
      <c r="L15" s="14">
        <f t="shared" si="2"/>
        <v>-1</v>
      </c>
      <c r="M15" s="21">
        <f t="shared" si="0"/>
        <v>-0.68181818181818177</v>
      </c>
      <c r="N15" s="15">
        <f t="shared" si="3"/>
        <v>-0.23805397727272729</v>
      </c>
      <c r="IZ15"/>
    </row>
    <row r="16" spans="1:260" ht="20.100000000000001" customHeight="1">
      <c r="A16" s="6" t="s">
        <v>53</v>
      </c>
      <c r="B16" s="17">
        <v>61</v>
      </c>
      <c r="C16" s="24">
        <f t="shared" si="1"/>
        <v>63.975609756097562</v>
      </c>
      <c r="D16" s="7" t="s">
        <v>55</v>
      </c>
      <c r="E16" s="7" t="s">
        <v>54</v>
      </c>
      <c r="F16" s="7" t="s">
        <v>129</v>
      </c>
      <c r="G16" s="7" t="s">
        <v>56</v>
      </c>
      <c r="H16" s="15">
        <v>82</v>
      </c>
      <c r="I16" s="20" t="s">
        <v>54</v>
      </c>
      <c r="J16" s="22">
        <v>142.99</v>
      </c>
      <c r="K16" s="15">
        <v>86</v>
      </c>
      <c r="L16" s="14">
        <f t="shared" si="2"/>
        <v>4</v>
      </c>
      <c r="M16" s="21">
        <f t="shared" si="0"/>
        <v>2.975609756097561</v>
      </c>
      <c r="N16" s="15">
        <f t="shared" si="3"/>
        <v>1.010405487804878</v>
      </c>
      <c r="IZ16"/>
    </row>
    <row r="17" spans="1:260" ht="20.100000000000001" customHeight="1">
      <c r="A17" s="6" t="s">
        <v>57</v>
      </c>
      <c r="B17" s="17">
        <v>43</v>
      </c>
      <c r="C17" s="24">
        <f t="shared" si="1"/>
        <v>43</v>
      </c>
      <c r="D17" s="7" t="s">
        <v>59</v>
      </c>
      <c r="E17" s="7" t="s">
        <v>58</v>
      </c>
      <c r="F17" s="7" t="s">
        <v>130</v>
      </c>
      <c r="G17" s="7" t="s">
        <v>60</v>
      </c>
      <c r="H17" s="15">
        <v>50</v>
      </c>
      <c r="I17" s="18" t="s">
        <v>58</v>
      </c>
      <c r="J17" s="23">
        <v>304.99</v>
      </c>
      <c r="K17" s="15">
        <v>50</v>
      </c>
      <c r="L17" s="14">
        <f t="shared" si="2"/>
        <v>0</v>
      </c>
      <c r="M17" s="21">
        <f t="shared" si="0"/>
        <v>0</v>
      </c>
      <c r="N17" s="15">
        <f t="shared" si="3"/>
        <v>0</v>
      </c>
      <c r="IZ17"/>
    </row>
    <row r="18" spans="1:260" ht="20.100000000000001" customHeight="1">
      <c r="A18" s="8" t="s">
        <v>61</v>
      </c>
      <c r="B18" s="10"/>
      <c r="C18" s="24"/>
      <c r="D18" s="7"/>
      <c r="E18" s="7"/>
      <c r="F18" s="7"/>
      <c r="G18" s="7"/>
      <c r="H18" s="7"/>
      <c r="I18" s="7"/>
      <c r="J18" s="7"/>
      <c r="K18" s="7"/>
      <c r="L18" s="14"/>
      <c r="M18" s="21"/>
      <c r="N18" s="15"/>
      <c r="IZ18"/>
    </row>
    <row r="19" spans="1:260" ht="20.100000000000001" customHeight="1">
      <c r="A19" s="6" t="s">
        <v>6</v>
      </c>
      <c r="B19" s="17">
        <v>83</v>
      </c>
      <c r="C19" s="24">
        <f t="shared" si="1"/>
        <v>79.009615384615387</v>
      </c>
      <c r="D19" s="7" t="s">
        <v>63</v>
      </c>
      <c r="E19" s="7" t="s">
        <v>62</v>
      </c>
      <c r="F19" s="7" t="s">
        <v>9</v>
      </c>
      <c r="G19" s="7" t="s">
        <v>64</v>
      </c>
      <c r="H19" s="15">
        <v>104</v>
      </c>
      <c r="I19" s="18" t="s">
        <v>146</v>
      </c>
      <c r="J19" s="23">
        <v>23.59</v>
      </c>
      <c r="K19" s="15">
        <v>99</v>
      </c>
      <c r="L19" s="14">
        <f t="shared" si="2"/>
        <v>-5</v>
      </c>
      <c r="M19" s="21">
        <f t="shared" ref="M19:M32" si="4">L19*B19/H19</f>
        <v>-3.9903846153846154</v>
      </c>
      <c r="N19" s="15">
        <f t="shared" si="3"/>
        <v>-0.36237680288461538</v>
      </c>
      <c r="IZ19"/>
    </row>
    <row r="20" spans="1:260" ht="20.100000000000001" customHeight="1">
      <c r="A20" s="6" t="s">
        <v>10</v>
      </c>
      <c r="B20" s="17">
        <v>86</v>
      </c>
      <c r="C20" s="24">
        <f t="shared" si="1"/>
        <v>86</v>
      </c>
      <c r="D20" s="7" t="s">
        <v>66</v>
      </c>
      <c r="E20" s="7" t="s">
        <v>65</v>
      </c>
      <c r="F20" s="7" t="s">
        <v>90</v>
      </c>
      <c r="G20" s="7" t="s">
        <v>67</v>
      </c>
      <c r="H20" s="15">
        <v>116</v>
      </c>
      <c r="I20" s="18" t="s">
        <v>150</v>
      </c>
      <c r="J20" s="23">
        <v>51.79</v>
      </c>
      <c r="K20" s="15">
        <v>116</v>
      </c>
      <c r="L20" s="14">
        <f t="shared" si="2"/>
        <v>0</v>
      </c>
      <c r="M20" s="21">
        <f t="shared" si="4"/>
        <v>0</v>
      </c>
      <c r="N20" s="15">
        <f t="shared" si="3"/>
        <v>0</v>
      </c>
      <c r="IZ20"/>
    </row>
    <row r="21" spans="1:260" ht="20.100000000000001" customHeight="1">
      <c r="A21" s="6" t="s">
        <v>15</v>
      </c>
      <c r="B21" s="17">
        <v>71</v>
      </c>
      <c r="C21" s="24">
        <f t="shared" si="1"/>
        <v>73.393258426966298</v>
      </c>
      <c r="D21" s="7" t="s">
        <v>69</v>
      </c>
      <c r="E21" s="7" t="s">
        <v>68</v>
      </c>
      <c r="F21" s="7" t="s">
        <v>131</v>
      </c>
      <c r="G21" s="7" t="s">
        <v>70</v>
      </c>
      <c r="H21" s="15">
        <v>89</v>
      </c>
      <c r="I21" s="20" t="s">
        <v>107</v>
      </c>
      <c r="J21" s="22">
        <v>114.59</v>
      </c>
      <c r="K21" s="15">
        <v>92</v>
      </c>
      <c r="L21" s="14">
        <f t="shared" si="2"/>
        <v>3</v>
      </c>
      <c r="M21" s="21">
        <f t="shared" si="4"/>
        <v>2.393258426966292</v>
      </c>
      <c r="N21" s="15">
        <f t="shared" si="3"/>
        <v>0.67105969101123586</v>
      </c>
      <c r="IZ21"/>
    </row>
    <row r="22" spans="1:260" ht="20.100000000000001" customHeight="1">
      <c r="A22" s="6" t="s">
        <v>19</v>
      </c>
      <c r="B22" s="17">
        <v>53</v>
      </c>
      <c r="C22" s="24">
        <f t="shared" si="1"/>
        <v>53</v>
      </c>
      <c r="D22" s="7" t="s">
        <v>72</v>
      </c>
      <c r="E22" s="7" t="s">
        <v>71</v>
      </c>
      <c r="F22" s="7" t="s">
        <v>132</v>
      </c>
      <c r="G22" s="7" t="s">
        <v>73</v>
      </c>
      <c r="H22" s="15">
        <v>65</v>
      </c>
      <c r="I22" s="18" t="s">
        <v>153</v>
      </c>
      <c r="J22" s="23">
        <v>314.39</v>
      </c>
      <c r="K22" s="15">
        <v>65</v>
      </c>
      <c r="L22" s="14">
        <f t="shared" si="2"/>
        <v>0</v>
      </c>
      <c r="M22" s="21">
        <f t="shared" si="4"/>
        <v>0</v>
      </c>
      <c r="N22" s="15">
        <f t="shared" si="3"/>
        <v>0</v>
      </c>
      <c r="IZ22"/>
    </row>
    <row r="23" spans="1:260" ht="20.100000000000001" customHeight="1">
      <c r="A23" s="6" t="s">
        <v>23</v>
      </c>
      <c r="B23" s="17">
        <v>25</v>
      </c>
      <c r="C23" s="24">
        <f t="shared" si="1"/>
        <v>26.666666666666668</v>
      </c>
      <c r="D23" s="7" t="s">
        <v>75</v>
      </c>
      <c r="E23" s="7" t="s">
        <v>74</v>
      </c>
      <c r="F23" s="7" t="s">
        <v>133</v>
      </c>
      <c r="G23" s="7" t="s">
        <v>76</v>
      </c>
      <c r="H23" s="15">
        <v>30</v>
      </c>
      <c r="I23" s="20" t="s">
        <v>74</v>
      </c>
      <c r="J23" s="22">
        <v>662.59</v>
      </c>
      <c r="K23" s="15">
        <v>32</v>
      </c>
      <c r="L23" s="14">
        <f t="shared" si="2"/>
        <v>2</v>
      </c>
      <c r="M23" s="21">
        <f t="shared" si="4"/>
        <v>1.6666666666666667</v>
      </c>
      <c r="N23" s="15">
        <f t="shared" si="3"/>
        <v>2.3701041666666667</v>
      </c>
      <c r="IZ23"/>
    </row>
    <row r="24" spans="1:260" ht="20.100000000000001" customHeight="1">
      <c r="A24" s="6" t="s">
        <v>27</v>
      </c>
      <c r="B24" s="17">
        <v>23</v>
      </c>
      <c r="C24" s="24">
        <f t="shared" si="1"/>
        <v>23</v>
      </c>
      <c r="D24" s="7" t="s">
        <v>78</v>
      </c>
      <c r="E24" s="7" t="s">
        <v>77</v>
      </c>
      <c r="F24" s="7" t="s">
        <v>134</v>
      </c>
      <c r="G24" s="19" t="s">
        <v>77</v>
      </c>
      <c r="H24" s="15">
        <v>25</v>
      </c>
      <c r="I24" s="19" t="s">
        <v>77</v>
      </c>
      <c r="J24" s="14">
        <v>1110.3900000000001</v>
      </c>
      <c r="K24" s="15">
        <v>25</v>
      </c>
      <c r="L24" s="14">
        <f t="shared" si="2"/>
        <v>0</v>
      </c>
      <c r="M24" s="21">
        <f t="shared" si="4"/>
        <v>0</v>
      </c>
      <c r="N24" s="15">
        <f t="shared" si="3"/>
        <v>0</v>
      </c>
      <c r="IZ24"/>
    </row>
    <row r="25" spans="1:260" ht="20.100000000000001" customHeight="1">
      <c r="A25" s="6" t="s">
        <v>31</v>
      </c>
      <c r="B25" s="17">
        <v>53</v>
      </c>
      <c r="C25" s="24">
        <f t="shared" si="1"/>
        <v>53</v>
      </c>
      <c r="D25" s="7" t="s">
        <v>80</v>
      </c>
      <c r="E25" s="7" t="s">
        <v>79</v>
      </c>
      <c r="F25" s="7" t="s">
        <v>135</v>
      </c>
      <c r="G25" s="7" t="s">
        <v>81</v>
      </c>
      <c r="H25" s="15">
        <v>61</v>
      </c>
      <c r="I25" s="18" t="s">
        <v>79</v>
      </c>
      <c r="J25" s="23">
        <v>58.39</v>
      </c>
      <c r="K25" s="15">
        <v>61</v>
      </c>
      <c r="L25" s="14">
        <f t="shared" si="2"/>
        <v>0</v>
      </c>
      <c r="M25" s="21">
        <f t="shared" si="4"/>
        <v>0</v>
      </c>
      <c r="N25" s="15">
        <f t="shared" si="3"/>
        <v>0</v>
      </c>
      <c r="IZ25"/>
    </row>
    <row r="26" spans="1:260" ht="20.100000000000001" customHeight="1">
      <c r="A26" s="6" t="s">
        <v>35</v>
      </c>
      <c r="B26" s="17">
        <v>51</v>
      </c>
      <c r="C26" s="24">
        <f t="shared" si="1"/>
        <v>42.803571428571431</v>
      </c>
      <c r="D26" s="7" t="s">
        <v>83</v>
      </c>
      <c r="E26" s="7" t="s">
        <v>82</v>
      </c>
      <c r="F26" s="7" t="s">
        <v>136</v>
      </c>
      <c r="G26" s="7" t="s">
        <v>37</v>
      </c>
      <c r="H26" s="15">
        <v>56</v>
      </c>
      <c r="I26" s="18" t="s">
        <v>155</v>
      </c>
      <c r="J26" s="23">
        <v>129.59</v>
      </c>
      <c r="K26" s="15">
        <v>47</v>
      </c>
      <c r="L26" s="14">
        <f t="shared" si="2"/>
        <v>-9</v>
      </c>
      <c r="M26" s="21">
        <f t="shared" si="4"/>
        <v>-8.1964285714285712</v>
      </c>
      <c r="N26" s="15">
        <f t="shared" si="3"/>
        <v>-2.5543828125000001</v>
      </c>
      <c r="IZ26"/>
    </row>
    <row r="27" spans="1:260" ht="20.100000000000001" customHeight="1">
      <c r="A27" s="6" t="s">
        <v>39</v>
      </c>
      <c r="B27" s="17">
        <v>43</v>
      </c>
      <c r="C27" s="24">
        <f t="shared" si="1"/>
        <v>37.810344827586206</v>
      </c>
      <c r="D27" s="7" t="s">
        <v>85</v>
      </c>
      <c r="E27" s="7" t="s">
        <v>84</v>
      </c>
      <c r="F27" s="7" t="s">
        <v>137</v>
      </c>
      <c r="G27" s="7" t="s">
        <v>86</v>
      </c>
      <c r="H27" s="15">
        <v>58</v>
      </c>
      <c r="I27" s="18" t="s">
        <v>84</v>
      </c>
      <c r="J27" s="23">
        <v>65.59</v>
      </c>
      <c r="K27" s="15">
        <v>51</v>
      </c>
      <c r="L27" s="14">
        <f t="shared" si="2"/>
        <v>-7</v>
      </c>
      <c r="M27" s="21">
        <f t="shared" si="4"/>
        <v>-5.1896551724137927</v>
      </c>
      <c r="N27" s="15">
        <f t="shared" si="3"/>
        <v>-0.92538038793103439</v>
      </c>
      <c r="IZ27"/>
    </row>
    <row r="28" spans="1:260" ht="20.100000000000001" customHeight="1">
      <c r="A28" s="6" t="s">
        <v>43</v>
      </c>
      <c r="B28" s="17">
        <v>41</v>
      </c>
      <c r="C28" s="24">
        <f t="shared" si="1"/>
        <v>41</v>
      </c>
      <c r="D28" s="7" t="s">
        <v>88</v>
      </c>
      <c r="E28" s="7" t="s">
        <v>87</v>
      </c>
      <c r="F28" s="7" t="s">
        <v>138</v>
      </c>
      <c r="G28" s="7" t="s">
        <v>89</v>
      </c>
      <c r="H28" s="15">
        <v>52</v>
      </c>
      <c r="I28" s="18" t="s">
        <v>152</v>
      </c>
      <c r="J28" s="23">
        <v>150.19</v>
      </c>
      <c r="K28" s="15">
        <v>52</v>
      </c>
      <c r="L28" s="14">
        <f t="shared" si="2"/>
        <v>0</v>
      </c>
      <c r="M28" s="21">
        <f t="shared" si="4"/>
        <v>0</v>
      </c>
      <c r="N28" s="15">
        <f t="shared" si="3"/>
        <v>0</v>
      </c>
      <c r="IZ28"/>
    </row>
    <row r="29" spans="1:260" ht="20.100000000000001" customHeight="1">
      <c r="A29" s="6" t="s">
        <v>47</v>
      </c>
      <c r="B29" s="17">
        <v>70</v>
      </c>
      <c r="C29" s="24">
        <f t="shared" si="1"/>
        <v>70</v>
      </c>
      <c r="D29" s="7" t="s">
        <v>11</v>
      </c>
      <c r="E29" s="7" t="s">
        <v>90</v>
      </c>
      <c r="F29" s="7" t="s">
        <v>139</v>
      </c>
      <c r="G29" s="7" t="s">
        <v>90</v>
      </c>
      <c r="H29" s="15">
        <v>88</v>
      </c>
      <c r="I29" s="19" t="s">
        <v>90</v>
      </c>
      <c r="J29" s="14">
        <v>57.89</v>
      </c>
      <c r="K29" s="15">
        <v>88</v>
      </c>
      <c r="L29" s="14">
        <f t="shared" si="2"/>
        <v>0</v>
      </c>
      <c r="M29" s="21">
        <f t="shared" si="4"/>
        <v>0</v>
      </c>
      <c r="N29" s="15">
        <f t="shared" si="3"/>
        <v>0</v>
      </c>
      <c r="IZ29"/>
    </row>
    <row r="30" spans="1:260" ht="20.100000000000001" customHeight="1">
      <c r="A30" s="6" t="s">
        <v>49</v>
      </c>
      <c r="B30" s="17">
        <v>37</v>
      </c>
      <c r="C30" s="24">
        <f t="shared" si="1"/>
        <v>37</v>
      </c>
      <c r="D30" s="7" t="s">
        <v>92</v>
      </c>
      <c r="E30" s="7" t="s">
        <v>91</v>
      </c>
      <c r="F30" s="7" t="s">
        <v>140</v>
      </c>
      <c r="G30" s="7" t="s">
        <v>93</v>
      </c>
      <c r="H30" s="15">
        <v>43</v>
      </c>
      <c r="I30" s="18" t="s">
        <v>151</v>
      </c>
      <c r="J30" s="23">
        <v>135.09</v>
      </c>
      <c r="K30" s="15">
        <v>43</v>
      </c>
      <c r="L30" s="14">
        <f t="shared" si="2"/>
        <v>0</v>
      </c>
      <c r="M30" s="21">
        <f t="shared" si="4"/>
        <v>0</v>
      </c>
      <c r="N30" s="15">
        <f t="shared" si="3"/>
        <v>0</v>
      </c>
      <c r="IZ30"/>
    </row>
    <row r="31" spans="1:260" ht="20.100000000000001" customHeight="1">
      <c r="A31" s="6" t="s">
        <v>53</v>
      </c>
      <c r="B31" s="17">
        <v>57</v>
      </c>
      <c r="C31" s="24">
        <f t="shared" si="1"/>
        <v>54.409090909090907</v>
      </c>
      <c r="D31" s="7" t="s">
        <v>95</v>
      </c>
      <c r="E31" s="7" t="s">
        <v>94</v>
      </c>
      <c r="F31" s="7" t="s">
        <v>141</v>
      </c>
      <c r="G31" s="7" t="s">
        <v>96</v>
      </c>
      <c r="H31" s="15">
        <v>88</v>
      </c>
      <c r="I31" s="18" t="s">
        <v>94</v>
      </c>
      <c r="J31" s="23">
        <v>130.09</v>
      </c>
      <c r="K31" s="15">
        <v>84</v>
      </c>
      <c r="L31" s="14">
        <f t="shared" si="2"/>
        <v>-4</v>
      </c>
      <c r="M31" s="21">
        <f t="shared" si="4"/>
        <v>-2.5909090909090908</v>
      </c>
      <c r="N31" s="15">
        <f t="shared" si="3"/>
        <v>-0.81014488636363635</v>
      </c>
      <c r="IZ31"/>
    </row>
    <row r="32" spans="1:260" ht="20.100000000000001" customHeight="1">
      <c r="A32" s="6" t="s">
        <v>57</v>
      </c>
      <c r="B32" s="17">
        <v>29</v>
      </c>
      <c r="C32" s="24">
        <f t="shared" si="1"/>
        <v>29</v>
      </c>
      <c r="D32" s="7" t="s">
        <v>98</v>
      </c>
      <c r="E32" s="7" t="s">
        <v>97</v>
      </c>
      <c r="F32" s="7" t="s">
        <v>142</v>
      </c>
      <c r="G32" s="7" t="s">
        <v>99</v>
      </c>
      <c r="H32" s="15">
        <v>29</v>
      </c>
      <c r="I32" s="18" t="s">
        <v>97</v>
      </c>
      <c r="J32" s="23">
        <v>280.29000000000002</v>
      </c>
      <c r="K32" s="15">
        <v>29</v>
      </c>
      <c r="L32" s="14">
        <f t="shared" si="2"/>
        <v>0</v>
      </c>
      <c r="M32" s="21">
        <f t="shared" si="4"/>
        <v>0</v>
      </c>
      <c r="N32" s="15">
        <f t="shared" si="3"/>
        <v>0</v>
      </c>
      <c r="IZ32"/>
    </row>
    <row r="33" spans="2:260" ht="19.899999999999999" customHeight="1">
      <c r="K33" s="16">
        <v>8</v>
      </c>
      <c r="L33" s="35" t="s">
        <v>156</v>
      </c>
      <c r="M33" s="36">
        <f>SUM(M8:M32)</f>
        <v>-20.18109452526723</v>
      </c>
    </row>
    <row r="34" spans="2:260" ht="19.899999999999999" customHeight="1">
      <c r="B34" s="25" t="s">
        <v>116</v>
      </c>
    </row>
    <row r="35" spans="2:260" ht="19.899999999999999" customHeight="1">
      <c r="B35" s="26" t="s">
        <v>117</v>
      </c>
      <c r="C35" s="27">
        <v>9.7916666666666666E-2</v>
      </c>
      <c r="D35" s="28"/>
      <c r="E35" s="26"/>
      <c r="F35" s="29"/>
      <c r="G35" s="26"/>
      <c r="H35" s="26" t="s">
        <v>113</v>
      </c>
      <c r="I35" s="29">
        <v>0.10277777777777779</v>
      </c>
      <c r="J35" s="26"/>
      <c r="K35" s="26"/>
      <c r="L35" s="29"/>
      <c r="M35" s="29"/>
      <c r="N35" s="30">
        <f>N8+N23</f>
        <v>6.6033389227642276</v>
      </c>
      <c r="IZ35"/>
    </row>
    <row r="36" spans="2:260" ht="19.899999999999999" customHeight="1">
      <c r="B36" s="26" t="s">
        <v>112</v>
      </c>
      <c r="C36" s="27">
        <v>0.10833333333333334</v>
      </c>
      <c r="D36" s="28"/>
      <c r="E36" s="26"/>
      <c r="F36" s="29"/>
      <c r="G36" s="26"/>
      <c r="H36" s="26" t="s">
        <v>113</v>
      </c>
      <c r="I36" s="29">
        <v>0.10902777777777778</v>
      </c>
      <c r="J36" s="26"/>
      <c r="K36" s="26"/>
      <c r="L36" s="29"/>
      <c r="M36" s="29"/>
      <c r="N36" s="30">
        <f>N27+N21+N29+N32+N12+N6+N14+N17</f>
        <v>1.1112392810814584</v>
      </c>
      <c r="IZ36"/>
    </row>
    <row r="37" spans="2:260" ht="19.899999999999999" customHeight="1">
      <c r="B37" s="26" t="s">
        <v>114</v>
      </c>
      <c r="C37" s="27">
        <v>0.14027777777777778</v>
      </c>
      <c r="D37" s="28"/>
      <c r="E37" s="26"/>
      <c r="F37" s="29"/>
      <c r="G37" s="26"/>
      <c r="H37" s="26" t="s">
        <v>113</v>
      </c>
      <c r="I37" s="29">
        <v>0.1388888888888889</v>
      </c>
      <c r="J37" s="26"/>
      <c r="K37" s="26"/>
      <c r="L37" s="29"/>
      <c r="M37" s="29"/>
      <c r="N37" s="30">
        <f>N22+N28+N25+N30+N19+N7+N13+N10+N15+N4</f>
        <v>-2.1375754772812066</v>
      </c>
      <c r="IZ37"/>
    </row>
    <row r="38" spans="2:260" ht="19.899999999999999" customHeight="1">
      <c r="B38" s="26" t="s">
        <v>115</v>
      </c>
      <c r="C38" s="27">
        <v>0.16458333333333333</v>
      </c>
      <c r="D38" s="28"/>
      <c r="E38" s="26"/>
      <c r="F38" s="29"/>
      <c r="G38" s="26"/>
      <c r="H38" s="26" t="s">
        <v>113</v>
      </c>
      <c r="I38" s="29">
        <v>0.16527777777777777</v>
      </c>
      <c r="J38" s="26"/>
      <c r="K38" s="26"/>
      <c r="L38" s="29"/>
      <c r="M38" s="29"/>
      <c r="N38" s="30">
        <f>N20+N31+N26+N24+N5+N16+N11+N9</f>
        <v>0.74546272682944004</v>
      </c>
      <c r="IZ38"/>
    </row>
  </sheetData>
  <mergeCells count="1">
    <mergeCell ref="A1:J1"/>
  </mergeCells>
  <pageMargins left="0.5" right="0.5" top="0.75" bottom="0.75" header="0.27777800000000002" footer="0.27777800000000002"/>
  <pageSetup orientation="landscape" r:id="rId1"/>
  <headerFooter>
    <oddFooter>&amp;C&amp;"Helvetica Neue,Regular"&amp;12&amp;K000000&amp;P&amp;R_x000D_&amp;1#&amp;"Calibri"&amp;10&amp;KFF0000 Public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1 - 2024 Short Course Qua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Fry</cp:lastModifiedBy>
  <dcterms:modified xsi:type="dcterms:W3CDTF">2023-10-20T04:29:22Z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9374dd-2437-4816-8d63-bf9cc1b578e5_Enabled">
    <vt:lpwstr>true</vt:lpwstr>
  </property>
  <property fmtid="{D5CDD505-2E9C-101B-9397-08002B2CF9AE}" pid="3" name="MSIP_Label_029374dd-2437-4816-8d63-bf9cc1b578e5_SetDate">
    <vt:lpwstr>2023-10-18T01:40:28Z</vt:lpwstr>
  </property>
  <property fmtid="{D5CDD505-2E9C-101B-9397-08002B2CF9AE}" pid="4" name="MSIP_Label_029374dd-2437-4816-8d63-bf9cc1b578e5_Method">
    <vt:lpwstr>Privileged</vt:lpwstr>
  </property>
  <property fmtid="{D5CDD505-2E9C-101B-9397-08002B2CF9AE}" pid="5" name="MSIP_Label_029374dd-2437-4816-8d63-bf9cc1b578e5_Name">
    <vt:lpwstr>Public</vt:lpwstr>
  </property>
  <property fmtid="{D5CDD505-2E9C-101B-9397-08002B2CF9AE}" pid="6" name="MSIP_Label_029374dd-2437-4816-8d63-bf9cc1b578e5_SiteId">
    <vt:lpwstr>39b03722-b836-496a-85ec-850f0957ca6b</vt:lpwstr>
  </property>
  <property fmtid="{D5CDD505-2E9C-101B-9397-08002B2CF9AE}" pid="7" name="MSIP_Label_029374dd-2437-4816-8d63-bf9cc1b578e5_ActionId">
    <vt:lpwstr>95b82ee1-6231-4507-b8e5-f4cdd2732334</vt:lpwstr>
  </property>
  <property fmtid="{D5CDD505-2E9C-101B-9397-08002B2CF9AE}" pid="8" name="MSIP_Label_029374dd-2437-4816-8d63-bf9cc1b578e5_ContentBits">
    <vt:lpwstr>2</vt:lpwstr>
  </property>
</Properties>
</file>