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hah88\Documents\MESI Swim Stuff\"/>
    </mc:Choice>
  </mc:AlternateContent>
  <xr:revisionPtr revIDLastSave="0" documentId="8_{494B49AD-626A-4762-A062-D89B946F06B4}" xr6:coauthVersionLast="45" xr6:coauthVersionMax="45" xr10:uidLastSave="{00000000-0000-0000-0000-000000000000}"/>
  <bookViews>
    <workbookView xWindow="-120" yWindow="-120" windowWidth="29040" windowHeight="15840" tabRatio="882" xr2:uid="{00000000-000D-0000-FFFF-FFFF00000000}"/>
  </bookViews>
  <sheets>
    <sheet name="Strategic Plan and Board Slide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7" i="17" l="1"/>
  <c r="J9" i="17" s="1"/>
  <c r="K11" i="17"/>
  <c r="L11" i="17" s="1"/>
  <c r="M11" i="17" s="1"/>
  <c r="K25" i="17"/>
  <c r="L25" i="17" s="1"/>
  <c r="M25" i="17" s="1"/>
  <c r="K40" i="17"/>
  <c r="L40" i="17"/>
  <c r="M40" i="17" s="1"/>
  <c r="K39" i="17"/>
  <c r="L39" i="17" s="1"/>
  <c r="M39" i="17" s="1"/>
  <c r="K38" i="17"/>
  <c r="L38" i="17"/>
  <c r="M38" i="17"/>
  <c r="K36" i="17"/>
  <c r="L36" i="17"/>
  <c r="M36" i="17" s="1"/>
  <c r="K35" i="17"/>
  <c r="L35" i="17"/>
  <c r="M35" i="17" s="1"/>
  <c r="K34" i="17"/>
  <c r="L34" i="17"/>
  <c r="M34" i="17" s="1"/>
  <c r="K33" i="17"/>
  <c r="L33" i="17"/>
  <c r="M33" i="17"/>
  <c r="K32" i="17"/>
  <c r="K41" i="17" s="1"/>
  <c r="L32" i="17"/>
  <c r="M32" i="17" s="1"/>
  <c r="K31" i="17"/>
  <c r="L31" i="17"/>
  <c r="M31" i="17" s="1"/>
  <c r="K26" i="17"/>
  <c r="K24" i="17"/>
  <c r="K15" i="17"/>
  <c r="L15" i="17"/>
  <c r="M15" i="17"/>
  <c r="M50" i="17"/>
  <c r="L50" i="17"/>
  <c r="K50" i="17"/>
  <c r="J50" i="17"/>
  <c r="I50" i="17"/>
  <c r="H50" i="17"/>
  <c r="M49" i="17"/>
  <c r="L49" i="17"/>
  <c r="K49" i="17"/>
  <c r="J49" i="17"/>
  <c r="I49" i="17"/>
  <c r="H49" i="17"/>
  <c r="G50" i="17"/>
  <c r="G49" i="17"/>
  <c r="I41" i="17"/>
  <c r="I27" i="17"/>
  <c r="I45" i="17" s="1"/>
  <c r="I17" i="17"/>
  <c r="I12" i="17"/>
  <c r="G73" i="17"/>
  <c r="H73" i="17"/>
  <c r="L24" i="17"/>
  <c r="M24" i="17"/>
  <c r="H27" i="17"/>
  <c r="H45" i="17" s="1"/>
  <c r="G12" i="17"/>
  <c r="H41" i="17"/>
  <c r="K10" i="17"/>
  <c r="L10" i="17"/>
  <c r="M10" i="17"/>
  <c r="G17" i="17"/>
  <c r="G41" i="17"/>
  <c r="G45" i="17" s="1"/>
  <c r="G27" i="17"/>
  <c r="K14" i="17"/>
  <c r="L26" i="17"/>
  <c r="M26" i="17"/>
  <c r="L14" i="17"/>
  <c r="J27" i="17"/>
  <c r="H17" i="17"/>
  <c r="H12" i="17"/>
  <c r="J41" i="17"/>
  <c r="J45" i="17"/>
  <c r="J12" i="17" l="1"/>
  <c r="K43" i="17"/>
  <c r="L27" i="17"/>
  <c r="M27" i="17"/>
  <c r="M41" i="17"/>
  <c r="L41" i="17"/>
  <c r="M14" i="17"/>
  <c r="K27" i="17"/>
  <c r="K45" i="17" l="1"/>
  <c r="K16" i="17" s="1"/>
  <c r="K17" i="17" l="1"/>
  <c r="K9" i="17" s="1"/>
  <c r="K12" i="17" l="1"/>
  <c r="L43" i="17"/>
  <c r="L45" i="17" s="1"/>
  <c r="L16" i="17" s="1"/>
  <c r="L17" i="17" l="1"/>
  <c r="L9" i="17" s="1"/>
  <c r="L12" i="17" l="1"/>
  <c r="M43" i="17"/>
  <c r="M45" i="17" s="1"/>
  <c r="M16" i="17" s="1"/>
  <c r="M17" i="17" s="1"/>
  <c r="M9" i="17" s="1"/>
  <c r="M12" i="17" s="1"/>
</calcChain>
</file>

<file path=xl/sharedStrings.xml><?xml version="1.0" encoding="utf-8"?>
<sst xmlns="http://schemas.openxmlformats.org/spreadsheetml/2006/main" count="99" uniqueCount="74">
  <si>
    <t>Link to Instructions below:</t>
  </si>
  <si>
    <t>Strategic Plan</t>
    <phoneticPr fontId="7" type="noConversion"/>
  </si>
  <si>
    <t>2014/15</t>
  </si>
  <si>
    <t>2015/16</t>
  </si>
  <si>
    <t>2016/17</t>
  </si>
  <si>
    <t>2017/18</t>
  </si>
  <si>
    <t>2018/19</t>
  </si>
  <si>
    <t>Actual</t>
  </si>
  <si>
    <t>Budget</t>
  </si>
  <si>
    <t>Strat Plan</t>
  </si>
  <si>
    <t>Balance Sheet:</t>
  </si>
  <si>
    <t>Cash and investments</t>
  </si>
  <si>
    <t>Other current assets</t>
    <phoneticPr fontId="7" type="noConversion"/>
  </si>
  <si>
    <t xml:space="preserve">Fixed assets, net </t>
    <phoneticPr fontId="7" type="noConversion"/>
  </si>
  <si>
    <t>Total assets</t>
  </si>
  <si>
    <t>Total Liabilities</t>
    <phoneticPr fontId="7" type="noConversion"/>
  </si>
  <si>
    <t>Fund balance - restricted</t>
  </si>
  <si>
    <t>Fund balance - unrestricted</t>
  </si>
  <si>
    <t>Total liabilities and fund balance</t>
  </si>
  <si>
    <t>Capital Expenditures</t>
    <phoneticPr fontId="7" type="noConversion"/>
  </si>
  <si>
    <t>Increase/(Decrease) in Restricted Reserves</t>
  </si>
  <si>
    <t>Income Statement:</t>
  </si>
  <si>
    <t>Revenues</t>
  </si>
  <si>
    <t>Other Revenue</t>
  </si>
  <si>
    <t>Meet Revenues</t>
    <phoneticPr fontId="2" type="noConversion"/>
  </si>
  <si>
    <t>Registration Fees, net</t>
    <phoneticPr fontId="2" type="noConversion"/>
  </si>
  <si>
    <t>Total Income</t>
  </si>
  <si>
    <t>Expenses</t>
  </si>
  <si>
    <t>Direct program expenses</t>
  </si>
  <si>
    <t xml:space="preserve">     Other program expenses</t>
  </si>
  <si>
    <t>Operating expenses</t>
  </si>
  <si>
    <t xml:space="preserve">     Personnel related costs</t>
  </si>
  <si>
    <t xml:space="preserve">     Board &amp; committee expenses</t>
    <phoneticPr fontId="2" type="noConversion"/>
  </si>
  <si>
    <t xml:space="preserve">     Other operating expenses</t>
  </si>
  <si>
    <t>Total expenses</t>
  </si>
  <si>
    <t>Investment income</t>
  </si>
  <si>
    <t>Excess (Deficiency) of Revenues Over Expenses</t>
  </si>
  <si>
    <t>Strategic Plan - Key Assumptions</t>
    <phoneticPr fontId="7" type="noConversion"/>
  </si>
  <si>
    <t xml:space="preserve">Unit of </t>
    <phoneticPr fontId="7" type="noConversion"/>
  </si>
  <si>
    <t>measure</t>
    <phoneticPr fontId="7" type="noConversion"/>
  </si>
  <si>
    <t>Membership growth</t>
    <phoneticPr fontId="7" type="noConversion"/>
  </si>
  <si>
    <t>%</t>
    <phoneticPr fontId="7" type="noConversion"/>
  </si>
  <si>
    <t>General inflation</t>
    <phoneticPr fontId="7" type="noConversion"/>
  </si>
  <si>
    <t>Merit increase</t>
    <phoneticPr fontId="7" type="noConversion"/>
  </si>
  <si>
    <t>Total depreciation expense</t>
    <phoneticPr fontId="7" type="noConversion"/>
  </si>
  <si>
    <t>$</t>
    <phoneticPr fontId="7" type="noConversion"/>
  </si>
  <si>
    <t>Non inflation/merit related increases (decreases) in:</t>
    <phoneticPr fontId="7" type="noConversion"/>
  </si>
  <si>
    <t xml:space="preserve">     Other revenue</t>
    <phoneticPr fontId="7" type="noConversion"/>
  </si>
  <si>
    <t xml:space="preserve">Average income (loss) on investments </t>
    <phoneticPr fontId="7" type="noConversion"/>
  </si>
  <si>
    <t>Instructions:</t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</si>
  <si>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sz val="10"/>
        <color rgb="FF000000"/>
        <rFont val="Arial"/>
        <family val="2"/>
      </rPr>
      <t>Customize the asset/liability and income/expense line items to the LSC’s needs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</si>
  <si>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sz val="10"/>
        <color rgb="FF000000"/>
        <rFont val="Arial"/>
        <family val="2"/>
      </rPr>
      <t xml:space="preserve">Customize the columns to suit the planning periods; 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</si>
  <si>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sz val="10"/>
        <color rgb="FF000000"/>
        <rFont val="Arial"/>
        <family val="2"/>
      </rPr>
      <t xml:space="preserve">Fill in the yellow cells with actual data; 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</si>
  <si>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sz val="10"/>
        <color rgb="FF000000"/>
        <rFont val="Arial"/>
        <family val="2"/>
      </rPr>
      <t>Complete the light blue cells with key assumptions and,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</si>
  <si>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sz val="10"/>
        <color rgb="FF000000"/>
        <rFont val="Arial"/>
        <family val="2"/>
      </rPr>
      <t xml:space="preserve">Do NOT enter data in non-colored cells (other than customizing the line items) </t>
    </r>
  </si>
  <si>
    <t>Key planning assumptions would include:</t>
  </si>
  <si>
    <r>
      <t>•</t>
    </r>
    <r>
      <rPr>
        <sz val="7"/>
        <color rgb="FF000000"/>
        <rFont val="Times New Roman"/>
        <family val="1"/>
      </rPr>
      <t xml:space="preserve">               </t>
    </r>
    <r>
      <rPr>
        <sz val="10"/>
        <color rgb="FF000000"/>
        <rFont val="Arial"/>
        <family val="2"/>
      </rPr>
      <t xml:space="preserve">Percent membership growth, </t>
    </r>
  </si>
  <si>
    <r>
      <t>•</t>
    </r>
    <r>
      <rPr>
        <sz val="7"/>
        <color rgb="FF000000"/>
        <rFont val="Times New Roman"/>
        <family val="1"/>
      </rPr>
      <t xml:space="preserve">               </t>
    </r>
    <r>
      <rPr>
        <sz val="10"/>
        <color rgb="FF000000"/>
        <rFont val="Arial"/>
        <family val="2"/>
      </rPr>
      <t xml:space="preserve">General inflation, </t>
    </r>
  </si>
  <si>
    <r>
      <t>•</t>
    </r>
    <r>
      <rPr>
        <sz val="7"/>
        <color rgb="FF000000"/>
        <rFont val="Times New Roman"/>
        <family val="1"/>
      </rPr>
      <t xml:space="preserve">               </t>
    </r>
    <r>
      <rPr>
        <sz val="10"/>
        <color rgb="FF000000"/>
        <rFont val="Arial"/>
        <family val="2"/>
      </rPr>
      <t xml:space="preserve">Merit increases for staff, </t>
    </r>
  </si>
  <si>
    <r>
      <t>•</t>
    </r>
    <r>
      <rPr>
        <sz val="7"/>
        <color rgb="FF000000"/>
        <rFont val="Times New Roman"/>
        <family val="1"/>
      </rPr>
      <t xml:space="preserve">               </t>
    </r>
    <r>
      <rPr>
        <sz val="10"/>
        <color rgb="FF000000"/>
        <rFont val="Arial"/>
        <family val="2"/>
      </rPr>
      <t xml:space="preserve">Total depreciation expense, </t>
    </r>
  </si>
  <si>
    <r>
      <t>•</t>
    </r>
    <r>
      <rPr>
        <sz val="7"/>
        <color rgb="FF000000"/>
        <rFont val="Times New Roman"/>
        <family val="1"/>
      </rPr>
      <t xml:space="preserve">               </t>
    </r>
    <r>
      <rPr>
        <sz val="10"/>
        <color rgb="FF000000"/>
        <rFont val="Arial"/>
        <family val="2"/>
      </rPr>
      <t>Estimated non inflation/merit increases (decreases) in the income/expense categories,</t>
    </r>
  </si>
  <si>
    <r>
      <t>•</t>
    </r>
    <r>
      <rPr>
        <sz val="7"/>
        <color rgb="FF000000"/>
        <rFont val="Times New Roman"/>
        <family val="1"/>
      </rPr>
      <t xml:space="preserve">               </t>
    </r>
    <r>
      <rPr>
        <sz val="10"/>
        <color rgb="FF000000"/>
        <rFont val="Arial"/>
        <family val="2"/>
      </rPr>
      <t>Average percent income (loss) on investments</t>
    </r>
  </si>
  <si>
    <t>Maine Swimming, Inc.</t>
  </si>
  <si>
    <t>4 Shannon Road - Unit B</t>
  </si>
  <si>
    <t>Bar Harbor, ME 04609</t>
  </si>
  <si>
    <t>2019/20</t>
  </si>
  <si>
    <t>2020/21</t>
  </si>
  <si>
    <t xml:space="preserve">     Coaches Training &amp; Support</t>
  </si>
  <si>
    <t xml:space="preserve">     Club Support</t>
  </si>
  <si>
    <t xml:space="preserve">     Athlete Support</t>
  </si>
  <si>
    <t xml:space="preserve">     All Star Team Expenses</t>
  </si>
  <si>
    <t xml:space="preserve">     Swim Meet Expenses</t>
  </si>
  <si>
    <t xml:space="preserve">     Board &amp; committee expenses</t>
  </si>
  <si>
    <t xml:space="preserve">     Meet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</si>
</sst>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* @_)"/>
    <numFmt numFmtId="165" formatCode="_(* #,##0_);_(* \(#,##0\);_(* &quot;-&quot;??_);_(@_)"/>
    <numFmt numFmtId="166" formatCode="0.0%"/>
    <numFmt numFmtId="167" formatCode="_(&quot;$&quot;* #,##0_);_(&quot;$&quot;* \(#,##0\);_(&quot;$&quot;* &quot;-&quot;??_);_(@_)"/>
  </numFmts>
  <fonts count="20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6"/>
      <color indexed="16"/>
      <name val="Times New Roman"/>
      <family val="1"/>
    </font>
    <font>
      <i/>
      <sz val="9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sz val="8"/>
      <name val="Verdana"/>
      <family val="2"/>
    </font>
    <font>
      <b/>
      <sz val="16"/>
      <color indexed="16"/>
      <name val="Arial"/>
      <family val="2"/>
    </font>
    <font>
      <b/>
      <sz val="9"/>
      <color indexed="16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8"/>
      <color indexed="16"/>
      <name val="Times New Roman"/>
      <family val="1"/>
    </font>
    <font>
      <b/>
      <sz val="13"/>
      <color indexed="9"/>
      <name val="Arial"/>
      <family val="2"/>
    </font>
    <font>
      <sz val="13"/>
      <name val="Arial"/>
      <family val="2"/>
    </font>
    <font>
      <sz val="10"/>
      <color rgb="FF000000"/>
      <name val="Arial"/>
      <family val="2"/>
    </font>
    <font>
      <sz val="7"/>
      <color rgb="FF000000"/>
      <name val="Times New Roman"/>
      <family val="1"/>
    </font>
    <font>
      <u/>
      <sz val="10"/>
      <color theme="10"/>
      <name val="Arial"/>
      <family val="2"/>
    </font>
    <font>
      <b/>
      <sz val="12"/>
      <color rgb="FF0070C0"/>
      <name val="Arial"/>
      <family val="2"/>
    </font>
    <font>
      <b/>
      <u/>
      <sz val="10"/>
      <color rgb="FF0000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83">
    <xf numFmtId="0" fontId="0" fillId="0" borderId="0" xfId="0"/>
    <xf numFmtId="0" fontId="6" fillId="0" borderId="0" xfId="0" applyFont="1"/>
    <xf numFmtId="0" fontId="1" fillId="0" borderId="0" xfId="0" applyFont="1"/>
    <xf numFmtId="0" fontId="1" fillId="0" borderId="0" xfId="0" applyFont="1" applyBorder="1"/>
    <xf numFmtId="49" fontId="8" fillId="2" borderId="0" xfId="0" applyNumberFormat="1" applyFont="1" applyFill="1" applyBorder="1" applyAlignment="1">
      <alignment horizontal="left"/>
    </xf>
    <xf numFmtId="49" fontId="9" fillId="2" borderId="0" xfId="0" applyNumberFormat="1" applyFont="1" applyFill="1" applyBorder="1" applyAlignment="1">
      <alignment horizontal="left"/>
    </xf>
    <xf numFmtId="0" fontId="5" fillId="0" borderId="0" xfId="0" applyFont="1"/>
    <xf numFmtId="0" fontId="10" fillId="0" borderId="0" xfId="0" applyFont="1"/>
    <xf numFmtId="0" fontId="6" fillId="0" borderId="0" xfId="0" applyFont="1" applyBorder="1"/>
    <xf numFmtId="0" fontId="11" fillId="0" borderId="0" xfId="0" applyFont="1"/>
    <xf numFmtId="164" fontId="6" fillId="0" borderId="0" xfId="1" applyNumberFormat="1" applyFont="1"/>
    <xf numFmtId="164" fontId="6" fillId="0" borderId="4" xfId="1" applyNumberFormat="1" applyFont="1" applyBorder="1"/>
    <xf numFmtId="164" fontId="6" fillId="0" borderId="0" xfId="1" applyNumberFormat="1" applyFont="1" applyBorder="1"/>
    <xf numFmtId="164" fontId="6" fillId="0" borderId="5" xfId="1" applyNumberFormat="1" applyFont="1" applyBorder="1"/>
    <xf numFmtId="39" fontId="10" fillId="0" borderId="0" xfId="0" applyNumberFormat="1" applyFont="1" applyFill="1" applyAlignment="1">
      <alignment horizontal="left"/>
    </xf>
    <xf numFmtId="39" fontId="6" fillId="0" borderId="0" xfId="0" applyNumberFormat="1" applyFont="1" applyFill="1" applyAlignment="1">
      <alignment horizontal="left"/>
    </xf>
    <xf numFmtId="39" fontId="6" fillId="0" borderId="0" xfId="0" applyNumberFormat="1" applyFont="1" applyFill="1" applyBorder="1" applyAlignment="1">
      <alignment horizontal="left"/>
    </xf>
    <xf numFmtId="0" fontId="5" fillId="0" borderId="0" xfId="0" applyFont="1" applyBorder="1"/>
    <xf numFmtId="164" fontId="6" fillId="0" borderId="4" xfId="1" applyNumberFormat="1" applyFont="1" applyFill="1" applyBorder="1" applyAlignment="1">
      <alignment horizontal="right"/>
    </xf>
    <xf numFmtId="164" fontId="6" fillId="0" borderId="0" xfId="1" applyNumberFormat="1" applyFont="1" applyFill="1" applyBorder="1" applyAlignment="1">
      <alignment horizontal="right"/>
    </xf>
    <xf numFmtId="164" fontId="6" fillId="0" borderId="0" xfId="1" applyNumberFormat="1" applyFont="1" applyFill="1" applyBorder="1" applyAlignment="1">
      <alignment horizontal="left"/>
    </xf>
    <xf numFmtId="164" fontId="6" fillId="0" borderId="3" xfId="1" applyNumberFormat="1" applyFont="1" applyFill="1" applyBorder="1" applyAlignment="1">
      <alignment horizontal="right"/>
    </xf>
    <xf numFmtId="39" fontId="10" fillId="0" borderId="0" xfId="0" applyNumberFormat="1" applyFont="1" applyFill="1" applyBorder="1" applyAlignment="1">
      <alignment horizontal="left"/>
    </xf>
    <xf numFmtId="0" fontId="10" fillId="0" borderId="0" xfId="0" applyFont="1" applyBorder="1"/>
    <xf numFmtId="49" fontId="3" fillId="2" borderId="0" xfId="0" applyNumberFormat="1" applyFont="1" applyFill="1" applyBorder="1" applyAlignment="1">
      <alignment horizontal="left"/>
    </xf>
    <xf numFmtId="49" fontId="4" fillId="2" borderId="0" xfId="0" applyNumberFormat="1" applyFont="1" applyFill="1" applyBorder="1" applyAlignment="1">
      <alignment horizontal="left"/>
    </xf>
    <xf numFmtId="0" fontId="0" fillId="2" borderId="0" xfId="0" applyFill="1" applyBorder="1"/>
    <xf numFmtId="0" fontId="6" fillId="2" borderId="0" xfId="0" applyFont="1" applyFill="1" applyBorder="1"/>
    <xf numFmtId="0" fontId="10" fillId="2" borderId="0" xfId="0" applyFont="1" applyFill="1" applyBorder="1"/>
    <xf numFmtId="164" fontId="10" fillId="0" borderId="0" xfId="1" applyNumberFormat="1" applyFont="1" applyFill="1" applyBorder="1" applyAlignment="1">
      <alignment horizontal="right"/>
    </xf>
    <xf numFmtId="166" fontId="6" fillId="0" borderId="0" xfId="3" applyNumberFormat="1" applyFont="1"/>
    <xf numFmtId="167" fontId="6" fillId="0" borderId="0" xfId="2" applyNumberFormat="1" applyFont="1"/>
    <xf numFmtId="0" fontId="6" fillId="0" borderId="0" xfId="0" applyFont="1" applyAlignment="1">
      <alignment horizontal="center"/>
    </xf>
    <xf numFmtId="165" fontId="6" fillId="0" borderId="0" xfId="1" applyNumberFormat="1" applyFont="1"/>
    <xf numFmtId="49" fontId="13" fillId="3" borderId="11" xfId="0" applyNumberFormat="1" applyFont="1" applyFill="1" applyBorder="1" applyAlignment="1">
      <alignment horizontal="center"/>
    </xf>
    <xf numFmtId="49" fontId="13" fillId="3" borderId="0" xfId="0" applyNumberFormat="1" applyFont="1" applyFill="1" applyBorder="1" applyAlignment="1">
      <alignment horizontal="center"/>
    </xf>
    <xf numFmtId="0" fontId="13" fillId="3" borderId="0" xfId="0" applyFont="1" applyFill="1" applyBorder="1" applyAlignment="1">
      <alignment horizontal="center"/>
    </xf>
    <xf numFmtId="0" fontId="14" fillId="0" borderId="0" xfId="0" applyFont="1"/>
    <xf numFmtId="49" fontId="13" fillId="3" borderId="1" xfId="0" applyNumberFormat="1" applyFont="1" applyFill="1" applyBorder="1" applyAlignment="1">
      <alignment horizontal="center"/>
    </xf>
    <xf numFmtId="49" fontId="13" fillId="3" borderId="2" xfId="0" applyNumberFormat="1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49" fontId="13" fillId="3" borderId="11" xfId="0" applyNumberFormat="1" applyFont="1" applyFill="1" applyBorder="1" applyAlignment="1">
      <alignment horizontal="left"/>
    </xf>
    <xf numFmtId="49" fontId="13" fillId="3" borderId="0" xfId="0" applyNumberFormat="1" applyFont="1" applyFill="1" applyBorder="1" applyAlignment="1">
      <alignment horizontal="left"/>
    </xf>
    <xf numFmtId="0" fontId="13" fillId="3" borderId="0" xfId="0" applyFont="1" applyFill="1" applyBorder="1" applyAlignment="1">
      <alignment horizontal="left"/>
    </xf>
    <xf numFmtId="49" fontId="13" fillId="3" borderId="1" xfId="0" applyNumberFormat="1" applyFont="1" applyFill="1" applyBorder="1" applyAlignment="1">
      <alignment horizontal="left"/>
    </xf>
    <xf numFmtId="49" fontId="13" fillId="3" borderId="2" xfId="0" applyNumberFormat="1" applyFont="1" applyFill="1" applyBorder="1" applyAlignment="1">
      <alignment horizontal="left"/>
    </xf>
    <xf numFmtId="0" fontId="13" fillId="3" borderId="2" xfId="0" applyFont="1" applyFill="1" applyBorder="1" applyAlignment="1">
      <alignment horizontal="left"/>
    </xf>
    <xf numFmtId="0" fontId="0" fillId="0" borderId="0" xfId="0" applyFill="1"/>
    <xf numFmtId="0" fontId="6" fillId="2" borderId="6" xfId="0" applyFont="1" applyFill="1" applyBorder="1"/>
    <xf numFmtId="0" fontId="13" fillId="3" borderId="7" xfId="0" applyFont="1" applyFill="1" applyBorder="1" applyAlignment="1">
      <alignment horizontal="center"/>
    </xf>
    <xf numFmtId="0" fontId="13" fillId="3" borderId="10" xfId="0" applyFont="1" applyFill="1" applyBorder="1" applyAlignment="1">
      <alignment horizontal="center"/>
    </xf>
    <xf numFmtId="164" fontId="6" fillId="0" borderId="7" xfId="1" applyNumberFormat="1" applyFont="1" applyBorder="1"/>
    <xf numFmtId="164" fontId="6" fillId="0" borderId="12" xfId="1" applyNumberFormat="1" applyFont="1" applyBorder="1"/>
    <xf numFmtId="164" fontId="6" fillId="0" borderId="9" xfId="1" applyNumberFormat="1" applyFont="1" applyFill="1" applyBorder="1" applyAlignment="1">
      <alignment horizontal="right"/>
    </xf>
    <xf numFmtId="164" fontId="6" fillId="0" borderId="7" xfId="1" applyNumberFormat="1" applyFont="1" applyFill="1" applyBorder="1" applyAlignment="1">
      <alignment horizontal="right"/>
    </xf>
    <xf numFmtId="164" fontId="6" fillId="0" borderId="7" xfId="1" applyNumberFormat="1" applyFont="1" applyFill="1" applyBorder="1" applyAlignment="1">
      <alignment horizontal="left"/>
    </xf>
    <xf numFmtId="164" fontId="6" fillId="0" borderId="8" xfId="1" applyNumberFormat="1" applyFont="1" applyFill="1" applyBorder="1" applyAlignment="1">
      <alignment horizontal="right"/>
    </xf>
    <xf numFmtId="164" fontId="10" fillId="0" borderId="9" xfId="1" applyNumberFormat="1" applyFont="1" applyFill="1" applyBorder="1" applyAlignment="1">
      <alignment horizontal="right"/>
    </xf>
    <xf numFmtId="167" fontId="10" fillId="0" borderId="5" xfId="2" applyNumberFormat="1" applyFont="1" applyFill="1" applyBorder="1" applyAlignment="1">
      <alignment horizontal="right"/>
    </xf>
    <xf numFmtId="167" fontId="10" fillId="0" borderId="12" xfId="2" applyNumberFormat="1" applyFont="1" applyFill="1" applyBorder="1" applyAlignment="1">
      <alignment horizontal="right"/>
    </xf>
    <xf numFmtId="167" fontId="6" fillId="4" borderId="0" xfId="2" applyNumberFormat="1" applyFont="1" applyFill="1"/>
    <xf numFmtId="166" fontId="6" fillId="4" borderId="0" xfId="3" applyNumberFormat="1" applyFont="1" applyFill="1"/>
    <xf numFmtId="0" fontId="6" fillId="0" borderId="0" xfId="0" applyFont="1" applyFill="1"/>
    <xf numFmtId="164" fontId="6" fillId="4" borderId="0" xfId="1" applyNumberFormat="1" applyFont="1" applyFill="1" applyBorder="1"/>
    <xf numFmtId="164" fontId="6" fillId="4" borderId="4" xfId="1" applyNumberFormat="1" applyFont="1" applyFill="1" applyBorder="1" applyAlignment="1">
      <alignment horizontal="right"/>
    </xf>
    <xf numFmtId="164" fontId="6" fillId="4" borderId="0" xfId="1" applyNumberFormat="1" applyFont="1" applyFill="1" applyBorder="1" applyAlignment="1">
      <alignment horizontal="right"/>
    </xf>
    <xf numFmtId="167" fontId="6" fillId="4" borderId="7" xfId="2" applyNumberFormat="1" applyFont="1" applyFill="1" applyBorder="1"/>
    <xf numFmtId="165" fontId="6" fillId="4" borderId="0" xfId="1" applyNumberFormat="1" applyFont="1" applyFill="1"/>
    <xf numFmtId="165" fontId="6" fillId="4" borderId="7" xfId="1" applyNumberFormat="1" applyFont="1" applyFill="1" applyBorder="1"/>
    <xf numFmtId="164" fontId="6" fillId="4" borderId="9" xfId="1" applyNumberFormat="1" applyFont="1" applyFill="1" applyBorder="1"/>
    <xf numFmtId="164" fontId="6" fillId="4" borderId="7" xfId="1" applyNumberFormat="1" applyFont="1" applyFill="1" applyBorder="1"/>
    <xf numFmtId="165" fontId="6" fillId="4" borderId="4" xfId="1" applyNumberFormat="1" applyFont="1" applyFill="1" applyBorder="1"/>
    <xf numFmtId="164" fontId="6" fillId="4" borderId="9" xfId="1" applyNumberFormat="1" applyFont="1" applyFill="1" applyBorder="1" applyAlignment="1">
      <alignment horizontal="right"/>
    </xf>
    <xf numFmtId="164" fontId="6" fillId="4" borderId="7" xfId="1" applyNumberFormat="1" applyFont="1" applyFill="1" applyBorder="1" applyAlignment="1">
      <alignment horizontal="right"/>
    </xf>
    <xf numFmtId="167" fontId="6" fillId="5" borderId="0" xfId="2" applyNumberFormat="1" applyFont="1" applyFill="1"/>
    <xf numFmtId="166" fontId="6" fillId="5" borderId="0" xfId="3" applyNumberFormat="1" applyFont="1" applyFill="1"/>
    <xf numFmtId="164" fontId="6" fillId="0" borderId="13" xfId="1" applyNumberFormat="1" applyFont="1" applyBorder="1"/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 indent="4"/>
    </xf>
    <xf numFmtId="0" fontId="15" fillId="0" borderId="0" xfId="0" applyFont="1" applyAlignment="1">
      <alignment horizontal="left" vertical="center" indent="6"/>
    </xf>
    <xf numFmtId="0" fontId="18" fillId="0" borderId="0" xfId="0" applyFont="1" applyAlignment="1">
      <alignment vertical="center"/>
    </xf>
    <xf numFmtId="49" fontId="19" fillId="2" borderId="0" xfId="4" applyNumberFormat="1" applyFont="1" applyFill="1" applyBorder="1" applyAlignment="1">
      <alignment horizontal="left"/>
    </xf>
    <xf numFmtId="49" fontId="12" fillId="2" borderId="0" xfId="0" applyNumberFormat="1" applyFont="1" applyFill="1" applyBorder="1" applyAlignment="1">
      <alignment horizontal="left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9"/>
  <sheetViews>
    <sheetView tabSelected="1" zoomScale="70" zoomScaleNormal="70" zoomScalePageLayoutView="50" workbookViewId="0">
      <selection activeCell="L68" sqref="L68"/>
    </sheetView>
  </sheetViews>
  <sheetFormatPr defaultColWidth="11.42578125" defaultRowHeight="12.75" x14ac:dyDescent="0.2"/>
  <cols>
    <col min="7" max="7" width="14.28515625" bestFit="1" customWidth="1"/>
    <col min="8" max="8" width="15" customWidth="1"/>
    <col min="9" max="9" width="12.28515625" customWidth="1"/>
    <col min="10" max="10" width="16.5703125" bestFit="1" customWidth="1"/>
    <col min="11" max="13" width="16.7109375" customWidth="1"/>
  </cols>
  <sheetData>
    <row r="1" spans="1:13" ht="22.5" x14ac:dyDescent="0.3">
      <c r="A1" s="82" t="s">
        <v>62</v>
      </c>
      <c r="B1" s="82"/>
      <c r="C1" s="82"/>
      <c r="D1" s="82"/>
      <c r="E1" s="81" t="s">
        <v>0</v>
      </c>
      <c r="F1" s="26"/>
      <c r="G1" s="27"/>
      <c r="H1" s="27"/>
      <c r="I1" s="27"/>
      <c r="J1" s="27"/>
      <c r="K1" s="27"/>
      <c r="L1" s="27"/>
      <c r="M1" s="27"/>
    </row>
    <row r="2" spans="1:13" ht="20.25" x14ac:dyDescent="0.3">
      <c r="A2" s="25" t="s">
        <v>63</v>
      </c>
      <c r="B2" s="4"/>
      <c r="C2" s="4"/>
      <c r="D2" s="4"/>
      <c r="E2" s="4"/>
      <c r="F2" s="26"/>
      <c r="G2" s="27"/>
      <c r="H2" s="27"/>
      <c r="I2" s="27"/>
      <c r="J2" s="27"/>
      <c r="K2" s="27"/>
      <c r="L2" s="27"/>
      <c r="M2" s="27"/>
    </row>
    <row r="3" spans="1:13" ht="15.75" x14ac:dyDescent="0.25">
      <c r="A3" s="25" t="s">
        <v>64</v>
      </c>
      <c r="B3" s="5"/>
      <c r="C3" s="5"/>
      <c r="D3" s="5"/>
      <c r="E3" s="5"/>
      <c r="F3" s="26"/>
      <c r="G3" s="27"/>
      <c r="H3" s="27"/>
      <c r="I3" s="27"/>
      <c r="J3" s="27"/>
      <c r="K3" s="27"/>
      <c r="L3" s="28"/>
      <c r="M3" s="27"/>
    </row>
    <row r="4" spans="1:13" ht="15.75" thickBot="1" x14ac:dyDescent="0.25">
      <c r="A4" s="25"/>
      <c r="B4" s="27"/>
      <c r="C4" s="27"/>
      <c r="D4" s="27"/>
      <c r="E4" s="26"/>
      <c r="F4" s="26"/>
      <c r="G4" s="27"/>
      <c r="H4" s="27"/>
      <c r="I4" s="27"/>
      <c r="J4" s="27"/>
      <c r="K4" s="27"/>
      <c r="L4" s="27"/>
      <c r="M4" s="27"/>
    </row>
    <row r="5" spans="1:13" ht="20.25" x14ac:dyDescent="0.3">
      <c r="A5" s="24" t="s">
        <v>1</v>
      </c>
      <c r="B5" s="27"/>
      <c r="C5" s="27"/>
      <c r="D5" s="27"/>
      <c r="E5" s="26"/>
      <c r="F5" s="26"/>
      <c r="G5" s="27"/>
      <c r="H5" s="27"/>
      <c r="I5" s="27"/>
      <c r="J5" s="48"/>
      <c r="K5" s="27"/>
      <c r="L5" s="27"/>
      <c r="M5" s="27"/>
    </row>
    <row r="6" spans="1:13" s="37" customFormat="1" ht="16.5" x14ac:dyDescent="0.25">
      <c r="A6" s="34"/>
      <c r="B6" s="35"/>
      <c r="C6" s="35"/>
      <c r="D6" s="36"/>
      <c r="E6" s="36"/>
      <c r="F6" s="36"/>
      <c r="G6" s="36" t="s">
        <v>2</v>
      </c>
      <c r="H6" s="36" t="s">
        <v>3</v>
      </c>
      <c r="I6" s="36" t="s">
        <v>4</v>
      </c>
      <c r="J6" s="49" t="s">
        <v>5</v>
      </c>
      <c r="K6" s="36" t="s">
        <v>6</v>
      </c>
      <c r="L6" s="36" t="s">
        <v>65</v>
      </c>
      <c r="M6" s="36" t="s">
        <v>66</v>
      </c>
    </row>
    <row r="7" spans="1:13" s="37" customFormat="1" ht="17.25" thickBot="1" x14ac:dyDescent="0.3">
      <c r="A7" s="38"/>
      <c r="B7" s="39"/>
      <c r="C7" s="39"/>
      <c r="D7" s="40"/>
      <c r="E7" s="40"/>
      <c r="F7" s="40"/>
      <c r="G7" s="40" t="s">
        <v>7</v>
      </c>
      <c r="H7" s="40" t="s">
        <v>7</v>
      </c>
      <c r="I7" s="40" t="s">
        <v>7</v>
      </c>
      <c r="J7" s="50" t="s">
        <v>8</v>
      </c>
      <c r="K7" s="40" t="s">
        <v>9</v>
      </c>
      <c r="L7" s="40" t="s">
        <v>9</v>
      </c>
      <c r="M7" s="40" t="s">
        <v>9</v>
      </c>
    </row>
    <row r="8" spans="1:13" ht="18.75" thickTop="1" x14ac:dyDescent="0.25">
      <c r="A8" s="9" t="s">
        <v>10</v>
      </c>
      <c r="B8" s="1"/>
      <c r="C8" s="1"/>
      <c r="D8" s="1"/>
      <c r="G8" s="10"/>
      <c r="H8" s="10"/>
      <c r="I8" s="10"/>
      <c r="J8" s="51"/>
      <c r="K8" s="10"/>
      <c r="L8" s="10"/>
      <c r="M8" s="10"/>
    </row>
    <row r="9" spans="1:13" ht="15" x14ac:dyDescent="0.2">
      <c r="A9" s="2"/>
      <c r="B9" s="1" t="s">
        <v>11</v>
      </c>
      <c r="C9" s="1"/>
      <c r="D9" s="1"/>
      <c r="G9" s="60"/>
      <c r="H9" s="60">
        <v>0</v>
      </c>
      <c r="I9" s="60">
        <v>0</v>
      </c>
      <c r="J9" s="66">
        <f>+J17-J11-J10</f>
        <v>126285.89999999998</v>
      </c>
      <c r="K9" s="31">
        <f>+K17-K11-K10</f>
        <v>117867.09600000001</v>
      </c>
      <c r="L9" s="31">
        <f>+L17-L11-L10</f>
        <v>111746.94026</v>
      </c>
      <c r="M9" s="31">
        <f>+M17-M11-M10</f>
        <v>109892.87727540005</v>
      </c>
    </row>
    <row r="10" spans="1:13" ht="15" x14ac:dyDescent="0.2">
      <c r="A10" s="2"/>
      <c r="B10" s="1" t="s">
        <v>12</v>
      </c>
      <c r="C10" s="1"/>
      <c r="D10" s="1"/>
      <c r="G10" s="67">
        <v>0</v>
      </c>
      <c r="H10" s="67">
        <v>0</v>
      </c>
      <c r="I10" s="67">
        <v>0</v>
      </c>
      <c r="J10" s="68">
        <v>29419.05</v>
      </c>
      <c r="K10" s="33">
        <f>+J10*(1+K54)</f>
        <v>30007.431</v>
      </c>
      <c r="L10" s="33">
        <f>+K10*(1+L54)</f>
        <v>30607.57962</v>
      </c>
      <c r="M10" s="33">
        <f>+L10*(1+M54)</f>
        <v>31219.731212400002</v>
      </c>
    </row>
    <row r="11" spans="1:13" ht="15.75" thickBot="1" x14ac:dyDescent="0.25">
      <c r="A11" s="2"/>
      <c r="B11" s="1" t="s">
        <v>13</v>
      </c>
      <c r="C11" s="1"/>
      <c r="D11" s="1"/>
      <c r="G11" s="67">
        <v>0</v>
      </c>
      <c r="H11" s="67">
        <v>0</v>
      </c>
      <c r="I11" s="67">
        <v>0</v>
      </c>
      <c r="J11" s="69">
        <v>5011.1000000000004</v>
      </c>
      <c r="K11" s="11">
        <f>+J11+K19-K58</f>
        <v>9011.1</v>
      </c>
      <c r="L11" s="11">
        <f>+K11+L19-L58</f>
        <v>13011.1</v>
      </c>
      <c r="M11" s="11">
        <f>+L11+M19-M58</f>
        <v>17011.099999999999</v>
      </c>
    </row>
    <row r="12" spans="1:13" ht="15.75" thickBot="1" x14ac:dyDescent="0.25">
      <c r="A12" s="2"/>
      <c r="B12" s="1"/>
      <c r="C12" s="1" t="s">
        <v>14</v>
      </c>
      <c r="D12" s="1"/>
      <c r="G12" s="13">
        <f t="shared" ref="G12:M12" si="0">SUM(G9:G11)</f>
        <v>0</v>
      </c>
      <c r="H12" s="13">
        <f t="shared" si="0"/>
        <v>0</v>
      </c>
      <c r="I12" s="13">
        <f t="shared" si="0"/>
        <v>0</v>
      </c>
      <c r="J12" s="52">
        <f t="shared" si="0"/>
        <v>160716.04999999999</v>
      </c>
      <c r="K12" s="13">
        <f t="shared" si="0"/>
        <v>156885.62700000001</v>
      </c>
      <c r="L12" s="13">
        <f t="shared" si="0"/>
        <v>155365.61988000001</v>
      </c>
      <c r="M12" s="13">
        <f t="shared" si="0"/>
        <v>158123.70848780006</v>
      </c>
    </row>
    <row r="13" spans="1:13" ht="15.75" thickTop="1" x14ac:dyDescent="0.2">
      <c r="A13" s="2"/>
      <c r="B13" s="1"/>
      <c r="C13" s="1"/>
      <c r="D13" s="1"/>
      <c r="G13" s="10"/>
      <c r="H13" s="10"/>
      <c r="I13" s="10"/>
      <c r="J13" s="51"/>
      <c r="K13" s="10"/>
      <c r="L13" s="10"/>
      <c r="M13" s="10"/>
    </row>
    <row r="14" spans="1:13" ht="15.75" x14ac:dyDescent="0.25">
      <c r="A14" s="2"/>
      <c r="B14" s="1" t="s">
        <v>15</v>
      </c>
      <c r="C14" s="7"/>
      <c r="D14" s="7"/>
      <c r="E14" s="2"/>
      <c r="F14" s="2"/>
      <c r="G14" s="67">
        <v>0</v>
      </c>
      <c r="H14" s="67">
        <v>0</v>
      </c>
      <c r="I14" s="67">
        <v>0</v>
      </c>
      <c r="J14" s="70">
        <v>0</v>
      </c>
      <c r="K14" s="10">
        <f>+J14*(1+K54)</f>
        <v>0</v>
      </c>
      <c r="L14" s="10">
        <f>+K14*(1+L54)</f>
        <v>0</v>
      </c>
      <c r="M14" s="10">
        <f>+L14*(1+M54)</f>
        <v>0</v>
      </c>
    </row>
    <row r="15" spans="1:13" ht="15" x14ac:dyDescent="0.2">
      <c r="A15" s="2"/>
      <c r="B15" s="1" t="s">
        <v>16</v>
      </c>
      <c r="C15" s="1"/>
      <c r="D15" s="1"/>
      <c r="G15" s="67">
        <v>0</v>
      </c>
      <c r="H15" s="67">
        <v>0</v>
      </c>
      <c r="I15" s="67">
        <v>0</v>
      </c>
      <c r="J15" s="70">
        <v>34430</v>
      </c>
      <c r="K15" s="12">
        <f>+J15+K20</f>
        <v>34430</v>
      </c>
      <c r="L15" s="12">
        <f t="shared" ref="L15:M15" si="1">+K15+L20</f>
        <v>34430</v>
      </c>
      <c r="M15" s="12">
        <f t="shared" si="1"/>
        <v>34430</v>
      </c>
    </row>
    <row r="16" spans="1:13" ht="15.75" thickBot="1" x14ac:dyDescent="0.25">
      <c r="A16" s="2"/>
      <c r="B16" s="1" t="s">
        <v>17</v>
      </c>
      <c r="C16" s="1"/>
      <c r="D16" s="1"/>
      <c r="G16" s="67">
        <v>0</v>
      </c>
      <c r="H16" s="67">
        <v>0</v>
      </c>
      <c r="I16" s="67">
        <v>0</v>
      </c>
      <c r="J16" s="70">
        <v>126286.05</v>
      </c>
      <c r="K16" s="12">
        <f>+J16+K45+J15-K15</f>
        <v>122455.62700000001</v>
      </c>
      <c r="L16" s="12">
        <f>+K16+L45+K15-L15</f>
        <v>120935.61988000001</v>
      </c>
      <c r="M16" s="12">
        <f>+L16+M45+L15-M15</f>
        <v>123693.70848780006</v>
      </c>
    </row>
    <row r="17" spans="1:13" ht="15.75" thickBot="1" x14ac:dyDescent="0.25">
      <c r="A17" s="2"/>
      <c r="B17" s="1"/>
      <c r="C17" s="1" t="s">
        <v>18</v>
      </c>
      <c r="D17" s="1"/>
      <c r="G17" s="13">
        <f>SUM(G14:G16)</f>
        <v>0</v>
      </c>
      <c r="H17" s="13">
        <f t="shared" ref="H17:K17" si="2">SUM(H14:H16)</f>
        <v>0</v>
      </c>
      <c r="I17" s="13">
        <f t="shared" si="2"/>
        <v>0</v>
      </c>
      <c r="J17" s="52">
        <f t="shared" si="2"/>
        <v>160716.04999999999</v>
      </c>
      <c r="K17" s="13">
        <f t="shared" si="2"/>
        <v>156885.62700000001</v>
      </c>
      <c r="L17" s="13">
        <f t="shared" ref="L17" si="3">SUM(L14:L16)</f>
        <v>155365.61988000001</v>
      </c>
      <c r="M17" s="13">
        <f t="shared" ref="M17" si="4">SUM(M14:M16)</f>
        <v>158123.70848780006</v>
      </c>
    </row>
    <row r="18" spans="1:13" ht="15.75" thickTop="1" x14ac:dyDescent="0.2">
      <c r="A18" s="2"/>
      <c r="B18" s="1"/>
      <c r="C18" s="1"/>
      <c r="D18" s="1"/>
      <c r="G18" s="12"/>
      <c r="H18" s="12"/>
      <c r="I18" s="12"/>
      <c r="J18" s="51"/>
      <c r="K18" s="12"/>
      <c r="L18" s="12"/>
      <c r="M18" s="12"/>
    </row>
    <row r="19" spans="1:13" ht="18" x14ac:dyDescent="0.25">
      <c r="A19" s="9" t="s">
        <v>19</v>
      </c>
      <c r="B19" s="1"/>
      <c r="C19" s="1"/>
      <c r="D19" s="1"/>
      <c r="G19" s="67">
        <v>0</v>
      </c>
      <c r="H19" s="67">
        <v>0</v>
      </c>
      <c r="I19" s="63">
        <v>0</v>
      </c>
      <c r="J19" s="70">
        <v>0</v>
      </c>
      <c r="K19" s="12">
        <v>4000</v>
      </c>
      <c r="L19" s="12">
        <v>4000</v>
      </c>
      <c r="M19" s="12">
        <v>4000</v>
      </c>
    </row>
    <row r="20" spans="1:13" ht="18" x14ac:dyDescent="0.25">
      <c r="A20" s="9" t="s">
        <v>20</v>
      </c>
      <c r="B20" s="1"/>
      <c r="C20" s="1"/>
      <c r="D20" s="1"/>
      <c r="G20" s="67">
        <v>0</v>
      </c>
      <c r="H20" s="67">
        <v>0</v>
      </c>
      <c r="I20" s="63">
        <v>0</v>
      </c>
      <c r="J20" s="70">
        <v>0</v>
      </c>
      <c r="K20" s="12">
        <v>0</v>
      </c>
      <c r="L20" s="12">
        <v>0</v>
      </c>
      <c r="M20" s="12">
        <v>0</v>
      </c>
    </row>
    <row r="21" spans="1:13" ht="15" x14ac:dyDescent="0.2">
      <c r="A21" s="2"/>
      <c r="B21" s="1"/>
      <c r="C21" s="1"/>
      <c r="D21" s="1"/>
      <c r="G21" s="10"/>
      <c r="H21" s="10"/>
      <c r="I21" s="10"/>
      <c r="J21" s="51"/>
      <c r="K21" s="10"/>
      <c r="L21" s="10"/>
      <c r="M21" s="10"/>
    </row>
    <row r="22" spans="1:13" ht="18" x14ac:dyDescent="0.25">
      <c r="A22" s="9" t="s">
        <v>21</v>
      </c>
      <c r="B22" s="1"/>
      <c r="C22" s="14"/>
      <c r="D22" s="1"/>
      <c r="G22" s="10"/>
      <c r="H22" s="10"/>
      <c r="I22" s="10"/>
      <c r="J22" s="51"/>
      <c r="K22" s="10"/>
      <c r="L22" s="10"/>
      <c r="M22" s="10"/>
    </row>
    <row r="23" spans="1:13" ht="15.75" x14ac:dyDescent="0.25">
      <c r="A23" s="2"/>
      <c r="B23" s="14" t="s">
        <v>22</v>
      </c>
      <c r="C23" s="14"/>
      <c r="D23" s="1"/>
      <c r="E23" s="6"/>
      <c r="F23" s="6"/>
      <c r="G23" s="10"/>
      <c r="H23" s="10"/>
      <c r="I23" s="10"/>
      <c r="J23" s="51"/>
      <c r="K23" s="10"/>
      <c r="L23" s="10"/>
      <c r="M23" s="10"/>
    </row>
    <row r="24" spans="1:13" ht="15" x14ac:dyDescent="0.2">
      <c r="A24" s="6"/>
      <c r="B24" s="15"/>
      <c r="C24" s="15" t="s">
        <v>23</v>
      </c>
      <c r="D24" s="1"/>
      <c r="E24" s="6"/>
      <c r="F24" s="6"/>
      <c r="G24" s="67">
        <v>0</v>
      </c>
      <c r="H24" s="67">
        <v>0</v>
      </c>
      <c r="I24" s="63">
        <v>0</v>
      </c>
      <c r="J24" s="70">
        <v>16650</v>
      </c>
      <c r="K24" s="12">
        <f>+J24*(1+K54)+K62</f>
        <v>20983</v>
      </c>
      <c r="L24" s="12">
        <f>+K24*(1+L54)+L62</f>
        <v>21402.66</v>
      </c>
      <c r="M24" s="12">
        <f>+L24*(1+M54)+M62</f>
        <v>21830.713200000002</v>
      </c>
    </row>
    <row r="25" spans="1:13" ht="15" x14ac:dyDescent="0.2">
      <c r="A25" s="2"/>
      <c r="B25" s="1"/>
      <c r="C25" s="16" t="s">
        <v>24</v>
      </c>
      <c r="D25" s="8"/>
      <c r="E25" s="17"/>
      <c r="F25" s="17"/>
      <c r="G25" s="67">
        <v>0</v>
      </c>
      <c r="H25" s="67">
        <v>0</v>
      </c>
      <c r="I25" s="63">
        <v>0</v>
      </c>
      <c r="J25" s="70">
        <v>91000</v>
      </c>
      <c r="K25" s="12">
        <f>+J25*(1+K54)+K61</f>
        <v>93820</v>
      </c>
      <c r="L25" s="12">
        <f t="shared" ref="L25:M25" si="5">+K25*(1+L54)+L61</f>
        <v>97696.400000000009</v>
      </c>
      <c r="M25" s="12">
        <f t="shared" si="5"/>
        <v>100650.32800000001</v>
      </c>
    </row>
    <row r="26" spans="1:13" ht="15.75" thickBot="1" x14ac:dyDescent="0.25">
      <c r="A26" s="2"/>
      <c r="B26" s="1"/>
      <c r="C26" s="16" t="s">
        <v>25</v>
      </c>
      <c r="D26" s="8"/>
      <c r="E26" s="17"/>
      <c r="F26" s="17"/>
      <c r="G26" s="71">
        <v>0</v>
      </c>
      <c r="H26" s="71">
        <v>0</v>
      </c>
      <c r="I26" s="64">
        <v>0</v>
      </c>
      <c r="J26" s="72">
        <v>18000</v>
      </c>
      <c r="K26" s="76">
        <f>+J26*(1+K52)</f>
        <v>18540</v>
      </c>
      <c r="L26" s="18">
        <f>+K26*(1+L52)</f>
        <v>19096.2</v>
      </c>
      <c r="M26" s="18">
        <f>+L26*(1+M52)</f>
        <v>19669.086000000003</v>
      </c>
    </row>
    <row r="27" spans="1:13" ht="15.75" thickBot="1" x14ac:dyDescent="0.25">
      <c r="A27" s="2"/>
      <c r="B27" s="1"/>
      <c r="C27" s="16" t="s">
        <v>26</v>
      </c>
      <c r="D27" s="8"/>
      <c r="E27" s="17"/>
      <c r="F27" s="17"/>
      <c r="G27" s="18">
        <f t="shared" ref="G27:M27" si="6">SUM(G24:G26)</f>
        <v>0</v>
      </c>
      <c r="H27" s="18">
        <f t="shared" si="6"/>
        <v>0</v>
      </c>
      <c r="I27" s="18">
        <f t="shared" si="6"/>
        <v>0</v>
      </c>
      <c r="J27" s="53">
        <f t="shared" si="6"/>
        <v>125650</v>
      </c>
      <c r="K27" s="18">
        <f t="shared" si="6"/>
        <v>133343</v>
      </c>
      <c r="L27" s="18">
        <f t="shared" si="6"/>
        <v>138195.26</v>
      </c>
      <c r="M27" s="18">
        <f t="shared" si="6"/>
        <v>142150.12720000002</v>
      </c>
    </row>
    <row r="28" spans="1:13" ht="15" x14ac:dyDescent="0.2">
      <c r="A28" s="2"/>
      <c r="B28" s="1"/>
      <c r="C28" s="16"/>
      <c r="D28" s="8"/>
      <c r="E28" s="17"/>
      <c r="F28" s="17"/>
      <c r="G28" s="19"/>
      <c r="H28" s="19"/>
      <c r="I28" s="19"/>
      <c r="J28" s="54"/>
      <c r="K28" s="19"/>
      <c r="L28" s="19"/>
      <c r="M28" s="19"/>
    </row>
    <row r="29" spans="1:13" ht="15.75" x14ac:dyDescent="0.25">
      <c r="A29" s="2"/>
      <c r="B29" s="14" t="s">
        <v>27</v>
      </c>
      <c r="C29" s="8"/>
      <c r="D29" s="8"/>
      <c r="E29" s="17"/>
      <c r="F29" s="17"/>
      <c r="G29" s="20"/>
      <c r="H29" s="20"/>
      <c r="I29" s="20"/>
      <c r="J29" s="55"/>
      <c r="K29" s="20"/>
      <c r="L29" s="20"/>
      <c r="M29" s="20"/>
    </row>
    <row r="30" spans="1:13" ht="15" x14ac:dyDescent="0.2">
      <c r="A30" s="2"/>
      <c r="B30" s="1"/>
      <c r="C30" s="16" t="s">
        <v>28</v>
      </c>
      <c r="D30" s="8"/>
      <c r="E30" s="17"/>
      <c r="F30" s="17"/>
      <c r="G30" s="20"/>
      <c r="H30" s="20"/>
      <c r="I30" s="20"/>
      <c r="J30" s="55"/>
      <c r="K30" s="20"/>
      <c r="L30" s="20"/>
      <c r="M30" s="20"/>
    </row>
    <row r="31" spans="1:13" ht="15" x14ac:dyDescent="0.2">
      <c r="A31" s="2"/>
      <c r="B31" s="1"/>
      <c r="C31" s="16" t="s">
        <v>71</v>
      </c>
      <c r="D31" s="8"/>
      <c r="E31" s="17"/>
      <c r="F31" s="17"/>
      <c r="G31" s="65">
        <v>0</v>
      </c>
      <c r="H31" s="65">
        <v>0</v>
      </c>
      <c r="I31" s="65">
        <v>0</v>
      </c>
      <c r="J31" s="73">
        <v>51500</v>
      </c>
      <c r="K31" s="19">
        <f>+J31+K63</f>
        <v>50000</v>
      </c>
      <c r="L31" s="19">
        <f t="shared" ref="L31:M31" si="7">+K31+L63</f>
        <v>49000</v>
      </c>
      <c r="M31" s="19">
        <f t="shared" si="7"/>
        <v>48000</v>
      </c>
    </row>
    <row r="32" spans="1:13" ht="15" x14ac:dyDescent="0.2">
      <c r="A32" s="2"/>
      <c r="B32" s="1"/>
      <c r="C32" s="16" t="s">
        <v>68</v>
      </c>
      <c r="D32" s="8"/>
      <c r="E32" s="17"/>
      <c r="F32" s="17"/>
      <c r="G32" s="65">
        <v>0</v>
      </c>
      <c r="H32" s="65">
        <v>0</v>
      </c>
      <c r="I32" s="65">
        <v>0</v>
      </c>
      <c r="J32" s="73">
        <v>3300</v>
      </c>
      <c r="K32" s="19">
        <f>+J32*(1+K52)+K64</f>
        <v>3099</v>
      </c>
      <c r="L32" s="19">
        <f t="shared" ref="L32:M32" si="8">+K32*(1+L52)+L64</f>
        <v>2991.9700000000003</v>
      </c>
      <c r="M32" s="19">
        <f t="shared" si="8"/>
        <v>2981.7291000000005</v>
      </c>
    </row>
    <row r="33" spans="1:13" ht="15" x14ac:dyDescent="0.2">
      <c r="A33" s="2"/>
      <c r="B33" s="1"/>
      <c r="C33" s="16" t="s">
        <v>69</v>
      </c>
      <c r="D33" s="8"/>
      <c r="E33" s="17"/>
      <c r="F33" s="17"/>
      <c r="G33" s="65">
        <v>0</v>
      </c>
      <c r="H33" s="65">
        <v>0</v>
      </c>
      <c r="I33" s="65">
        <v>0</v>
      </c>
      <c r="J33" s="73">
        <v>15000</v>
      </c>
      <c r="K33" s="19">
        <f>+J33*(1+K52)+K65</f>
        <v>15450</v>
      </c>
      <c r="L33" s="19">
        <f t="shared" ref="L33:M33" si="9">+K33*(1+L52)+L65</f>
        <v>17913.5</v>
      </c>
      <c r="M33" s="19">
        <f t="shared" si="9"/>
        <v>16450.904999999999</v>
      </c>
    </row>
    <row r="34" spans="1:13" ht="15" x14ac:dyDescent="0.2">
      <c r="A34" s="2"/>
      <c r="B34" s="1"/>
      <c r="C34" s="16" t="s">
        <v>70</v>
      </c>
      <c r="D34" s="8"/>
      <c r="E34" s="17"/>
      <c r="F34" s="17"/>
      <c r="G34" s="65">
        <v>0</v>
      </c>
      <c r="H34" s="65">
        <v>0</v>
      </c>
      <c r="I34" s="65">
        <v>0</v>
      </c>
      <c r="J34" s="73">
        <v>25500</v>
      </c>
      <c r="K34" s="19">
        <f>+J34*(1+K52)+K66</f>
        <v>26265</v>
      </c>
      <c r="L34" s="19">
        <f t="shared" ref="L34:M34" si="10">+K34*(1+L52)+L66</f>
        <v>27052.95</v>
      </c>
      <c r="M34" s="19">
        <f t="shared" si="10"/>
        <v>27864.538500000002</v>
      </c>
    </row>
    <row r="35" spans="1:13" ht="15" x14ac:dyDescent="0.2">
      <c r="A35" s="2"/>
      <c r="B35" s="1"/>
      <c r="C35" s="16" t="s">
        <v>67</v>
      </c>
      <c r="D35" s="8"/>
      <c r="E35" s="17"/>
      <c r="F35" s="17"/>
      <c r="G35" s="65">
        <v>0</v>
      </c>
      <c r="H35" s="65">
        <v>0</v>
      </c>
      <c r="I35" s="65">
        <v>0</v>
      </c>
      <c r="J35" s="73">
        <v>1000</v>
      </c>
      <c r="K35" s="19">
        <f>+J35*(1+K52)+K67</f>
        <v>1030</v>
      </c>
      <c r="L35" s="19">
        <f t="shared" ref="L35:M35" si="11">+K35*(1+L52)+L67</f>
        <v>1060.9000000000001</v>
      </c>
      <c r="M35" s="19">
        <f t="shared" si="11"/>
        <v>1092.7270000000001</v>
      </c>
    </row>
    <row r="36" spans="1:13" ht="15" x14ac:dyDescent="0.2">
      <c r="A36" s="2"/>
      <c r="B36" s="1"/>
      <c r="C36" s="16" t="s">
        <v>29</v>
      </c>
      <c r="D36" s="8"/>
      <c r="E36" s="17"/>
      <c r="F36" s="17"/>
      <c r="G36" s="65">
        <v>0</v>
      </c>
      <c r="H36" s="65">
        <v>0</v>
      </c>
      <c r="I36" s="65">
        <v>0</v>
      </c>
      <c r="J36" s="73">
        <v>5000</v>
      </c>
      <c r="K36" s="19">
        <f>+J36*(1+K52)+K68</f>
        <v>3650</v>
      </c>
      <c r="L36" s="19">
        <f t="shared" ref="L36:M36" si="12">+K36*(1+L52)+L68</f>
        <v>3759.5</v>
      </c>
      <c r="M36" s="19">
        <f t="shared" si="12"/>
        <v>3872.2850000000003</v>
      </c>
    </row>
    <row r="37" spans="1:13" ht="15" x14ac:dyDescent="0.2">
      <c r="A37" s="2"/>
      <c r="B37" s="1"/>
      <c r="C37" s="16" t="s">
        <v>30</v>
      </c>
      <c r="D37" s="8"/>
      <c r="E37" s="17"/>
      <c r="F37" s="17"/>
      <c r="G37" s="19"/>
      <c r="H37" s="19"/>
      <c r="I37" s="19"/>
      <c r="J37" s="54"/>
      <c r="K37" s="19"/>
      <c r="L37" s="19"/>
      <c r="M37" s="19"/>
    </row>
    <row r="38" spans="1:13" ht="15" x14ac:dyDescent="0.2">
      <c r="A38" s="2"/>
      <c r="B38" s="1"/>
      <c r="C38" s="16" t="s">
        <v>31</v>
      </c>
      <c r="D38" s="8"/>
      <c r="E38" s="17"/>
      <c r="F38" s="17"/>
      <c r="G38" s="65">
        <v>0</v>
      </c>
      <c r="H38" s="65">
        <v>0</v>
      </c>
      <c r="I38" s="65">
        <v>0</v>
      </c>
      <c r="J38" s="73">
        <v>17000</v>
      </c>
      <c r="K38" s="19">
        <f>+J38*(1+K56)+K69</f>
        <v>17510</v>
      </c>
      <c r="L38" s="19">
        <f t="shared" ref="L38:M38" si="13">+K38*(1+L56)+L69</f>
        <v>18035.3</v>
      </c>
      <c r="M38" s="19">
        <f t="shared" si="13"/>
        <v>18576.359</v>
      </c>
    </row>
    <row r="39" spans="1:13" ht="15" x14ac:dyDescent="0.2">
      <c r="A39" s="2"/>
      <c r="B39" s="1"/>
      <c r="C39" s="16" t="s">
        <v>72</v>
      </c>
      <c r="D39" s="8"/>
      <c r="E39" s="17"/>
      <c r="F39" s="17"/>
      <c r="G39" s="65">
        <v>0</v>
      </c>
      <c r="H39" s="65">
        <v>0</v>
      </c>
      <c r="I39" s="65">
        <v>0</v>
      </c>
      <c r="J39" s="73">
        <v>22600</v>
      </c>
      <c r="K39" s="19">
        <f>+J39*(1+K54)+K70</f>
        <v>20052</v>
      </c>
      <c r="L39" s="19">
        <f t="shared" ref="L39:M39" si="14">+K39*(1+L54)+L70</f>
        <v>19453.04</v>
      </c>
      <c r="M39" s="19">
        <f t="shared" si="14"/>
        <v>19842.1008</v>
      </c>
    </row>
    <row r="40" spans="1:13" ht="15.75" thickBot="1" x14ac:dyDescent="0.25">
      <c r="A40" s="2"/>
      <c r="B40" s="1"/>
      <c r="C40" s="16" t="s">
        <v>33</v>
      </c>
      <c r="D40" s="8"/>
      <c r="E40" s="17"/>
      <c r="F40" s="17"/>
      <c r="G40" s="65">
        <v>0</v>
      </c>
      <c r="H40" s="65">
        <v>0</v>
      </c>
      <c r="I40" s="64">
        <v>0</v>
      </c>
      <c r="J40" s="72">
        <v>5300</v>
      </c>
      <c r="K40" s="19">
        <f>+J40*(1+K54)+K71</f>
        <v>3906</v>
      </c>
      <c r="L40" s="19">
        <f t="shared" ref="L40:M40" si="15">+K40*(1+L54)+L71</f>
        <v>3984.12</v>
      </c>
      <c r="M40" s="19">
        <f t="shared" si="15"/>
        <v>4063.8024</v>
      </c>
    </row>
    <row r="41" spans="1:13" ht="15.75" thickBot="1" x14ac:dyDescent="0.25">
      <c r="A41" s="2"/>
      <c r="B41" s="1"/>
      <c r="C41" s="16"/>
      <c r="D41" s="8" t="s">
        <v>34</v>
      </c>
      <c r="E41" s="17"/>
      <c r="F41" s="17"/>
      <c r="G41" s="21">
        <f t="shared" ref="G41:M41" si="16">SUM(G31:G40)</f>
        <v>0</v>
      </c>
      <c r="H41" s="21">
        <f t="shared" si="16"/>
        <v>0</v>
      </c>
      <c r="I41" s="21">
        <f t="shared" si="16"/>
        <v>0</v>
      </c>
      <c r="J41" s="56">
        <f t="shared" si="16"/>
        <v>146200</v>
      </c>
      <c r="K41" s="21">
        <f t="shared" si="16"/>
        <v>140962</v>
      </c>
      <c r="L41" s="21">
        <f t="shared" si="16"/>
        <v>143251.28</v>
      </c>
      <c r="M41" s="21">
        <f t="shared" si="16"/>
        <v>142744.44679999998</v>
      </c>
    </row>
    <row r="42" spans="1:13" ht="15" x14ac:dyDescent="0.2">
      <c r="A42" s="2"/>
      <c r="B42" s="1"/>
      <c r="C42" s="16"/>
      <c r="D42" s="8"/>
      <c r="E42" s="17"/>
      <c r="F42" s="17"/>
      <c r="G42" s="19"/>
      <c r="H42" s="19"/>
      <c r="I42" s="19"/>
      <c r="J42" s="54"/>
      <c r="K42" s="19"/>
      <c r="L42" s="19"/>
      <c r="M42" s="19"/>
    </row>
    <row r="43" spans="1:13" ht="15.75" x14ac:dyDescent="0.25">
      <c r="A43" s="2"/>
      <c r="B43" s="7" t="s">
        <v>35</v>
      </c>
      <c r="C43" s="16"/>
      <c r="D43" s="8"/>
      <c r="E43" s="17"/>
      <c r="F43" s="17"/>
      <c r="G43" s="65">
        <v>0</v>
      </c>
      <c r="H43" s="65">
        <v>0</v>
      </c>
      <c r="I43" s="65">
        <v>0</v>
      </c>
      <c r="J43" s="73">
        <v>150</v>
      </c>
      <c r="K43" s="19">
        <f>J9*K73</f>
        <v>3788.5769999999993</v>
      </c>
      <c r="L43" s="19">
        <f>K9*L73</f>
        <v>3536.0128800000002</v>
      </c>
      <c r="M43" s="19">
        <f>L9*M73</f>
        <v>3352.4082078000001</v>
      </c>
    </row>
    <row r="44" spans="1:13" ht="16.5" thickBot="1" x14ac:dyDescent="0.3">
      <c r="A44" s="2"/>
      <c r="B44" s="7"/>
      <c r="C44" s="16"/>
      <c r="D44" s="8"/>
      <c r="E44" s="17"/>
      <c r="F44" s="17"/>
      <c r="G44" s="19"/>
      <c r="H44" s="19"/>
      <c r="I44" s="19"/>
      <c r="J44" s="54"/>
      <c r="K44" s="19"/>
      <c r="L44" s="19"/>
      <c r="M44" s="19"/>
    </row>
    <row r="45" spans="1:13" ht="16.5" thickBot="1" x14ac:dyDescent="0.3">
      <c r="A45" s="2"/>
      <c r="B45" s="22" t="s">
        <v>36</v>
      </c>
      <c r="C45" s="7"/>
      <c r="D45" s="23"/>
      <c r="E45" s="3"/>
      <c r="F45" s="3"/>
      <c r="G45" s="58">
        <f t="shared" ref="G45:M45" si="17">+G27-G41+G43</f>
        <v>0</v>
      </c>
      <c r="H45" s="58">
        <f t="shared" si="17"/>
        <v>0</v>
      </c>
      <c r="I45" s="58">
        <f t="shared" si="17"/>
        <v>0</v>
      </c>
      <c r="J45" s="59">
        <f t="shared" si="17"/>
        <v>-20400</v>
      </c>
      <c r="K45" s="58">
        <f t="shared" si="17"/>
        <v>-3830.4230000000007</v>
      </c>
      <c r="L45" s="58">
        <f t="shared" si="17"/>
        <v>-1520.0071199999893</v>
      </c>
      <c r="M45" s="58">
        <f t="shared" si="17"/>
        <v>2758.0886078000412</v>
      </c>
    </row>
    <row r="46" spans="1:13" ht="17.25" thickTop="1" thickBot="1" x14ac:dyDescent="0.3">
      <c r="A46" s="2"/>
      <c r="B46" s="22"/>
      <c r="C46" s="7"/>
      <c r="D46" s="23"/>
      <c r="E46" s="3"/>
      <c r="F46" s="3"/>
      <c r="G46" s="29"/>
      <c r="H46" s="29"/>
      <c r="I46" s="29"/>
      <c r="J46" s="57"/>
      <c r="K46" s="29"/>
      <c r="L46" s="29"/>
      <c r="M46" s="29"/>
    </row>
    <row r="47" spans="1:13" ht="15" x14ac:dyDescent="0.2">
      <c r="A47" s="25"/>
      <c r="B47" s="27"/>
      <c r="C47" s="27"/>
      <c r="D47" s="27"/>
      <c r="E47" s="26"/>
      <c r="F47" s="26"/>
      <c r="G47" s="27"/>
      <c r="H47" s="27"/>
      <c r="I47" s="27"/>
      <c r="J47" s="27"/>
      <c r="K47" s="27"/>
      <c r="L47" s="27"/>
      <c r="M47" s="27"/>
    </row>
    <row r="48" spans="1:13" ht="20.25" x14ac:dyDescent="0.3">
      <c r="A48" s="24" t="s">
        <v>37</v>
      </c>
      <c r="B48" s="27"/>
      <c r="C48" s="27"/>
      <c r="D48" s="27"/>
      <c r="E48" s="26"/>
      <c r="F48" s="26"/>
      <c r="G48" s="27"/>
      <c r="H48" s="27"/>
      <c r="I48" s="27"/>
      <c r="J48" s="27"/>
      <c r="K48" s="27"/>
      <c r="L48" s="27"/>
      <c r="M48" s="27"/>
    </row>
    <row r="49" spans="1:13" s="37" customFormat="1" ht="16.5" x14ac:dyDescent="0.25">
      <c r="A49" s="41"/>
      <c r="B49" s="42"/>
      <c r="C49" s="42"/>
      <c r="D49" s="43"/>
      <c r="E49" s="36" t="s">
        <v>38</v>
      </c>
      <c r="F49" s="36"/>
      <c r="G49" s="36" t="str">
        <f>G6</f>
        <v>2014/15</v>
      </c>
      <c r="H49" s="36" t="str">
        <f t="shared" ref="H49:M49" si="18">H6</f>
        <v>2015/16</v>
      </c>
      <c r="I49" s="36" t="str">
        <f t="shared" si="18"/>
        <v>2016/17</v>
      </c>
      <c r="J49" s="36" t="str">
        <f t="shared" si="18"/>
        <v>2017/18</v>
      </c>
      <c r="K49" s="36" t="str">
        <f t="shared" si="18"/>
        <v>2018/19</v>
      </c>
      <c r="L49" s="36" t="str">
        <f t="shared" si="18"/>
        <v>2019/20</v>
      </c>
      <c r="M49" s="36" t="str">
        <f t="shared" si="18"/>
        <v>2020/21</v>
      </c>
    </row>
    <row r="50" spans="1:13" s="37" customFormat="1" ht="17.25" thickBot="1" x14ac:dyDescent="0.3">
      <c r="A50" s="44"/>
      <c r="B50" s="45"/>
      <c r="C50" s="45"/>
      <c r="D50" s="46"/>
      <c r="E50" s="40" t="s">
        <v>39</v>
      </c>
      <c r="F50" s="40"/>
      <c r="G50" s="40" t="str">
        <f>G7</f>
        <v>Actual</v>
      </c>
      <c r="H50" s="40" t="str">
        <f t="shared" ref="H50:M50" si="19">H7</f>
        <v>Actual</v>
      </c>
      <c r="I50" s="40" t="str">
        <f t="shared" si="19"/>
        <v>Actual</v>
      </c>
      <c r="J50" s="40" t="str">
        <f t="shared" si="19"/>
        <v>Budget</v>
      </c>
      <c r="K50" s="40" t="str">
        <f t="shared" si="19"/>
        <v>Strat Plan</v>
      </c>
      <c r="L50" s="40" t="str">
        <f t="shared" si="19"/>
        <v>Strat Plan</v>
      </c>
      <c r="M50" s="40" t="str">
        <f t="shared" si="19"/>
        <v>Strat Plan</v>
      </c>
    </row>
    <row r="51" spans="1:13" s="1" customFormat="1" ht="15.75" thickTop="1" x14ac:dyDescent="0.2"/>
    <row r="52" spans="1:13" s="1" customFormat="1" ht="15" x14ac:dyDescent="0.2">
      <c r="A52" s="1" t="s">
        <v>40</v>
      </c>
      <c r="E52" s="32" t="s">
        <v>41</v>
      </c>
      <c r="G52" s="61">
        <v>-0.01</v>
      </c>
      <c r="H52" s="61">
        <v>0.03</v>
      </c>
      <c r="I52" s="61">
        <v>-5.1999999999999998E-2</v>
      </c>
      <c r="J52" s="61">
        <v>0.01</v>
      </c>
      <c r="K52" s="75">
        <v>0.03</v>
      </c>
      <c r="L52" s="75">
        <v>0.03</v>
      </c>
      <c r="M52" s="75">
        <v>0.03</v>
      </c>
    </row>
    <row r="53" spans="1:13" s="1" customFormat="1" ht="15" x14ac:dyDescent="0.2">
      <c r="E53" s="32"/>
    </row>
    <row r="54" spans="1:13" s="1" customFormat="1" ht="15" x14ac:dyDescent="0.2">
      <c r="A54" s="1" t="s">
        <v>42</v>
      </c>
      <c r="E54" s="32" t="s">
        <v>41</v>
      </c>
      <c r="G54" s="30"/>
      <c r="H54" s="30"/>
      <c r="I54" s="30"/>
      <c r="J54" s="30"/>
      <c r="K54" s="75">
        <v>0.02</v>
      </c>
      <c r="L54" s="75">
        <v>0.02</v>
      </c>
      <c r="M54" s="75">
        <v>0.02</v>
      </c>
    </row>
    <row r="55" spans="1:13" s="1" customFormat="1" ht="15" x14ac:dyDescent="0.2">
      <c r="E55" s="32"/>
    </row>
    <row r="56" spans="1:13" s="1" customFormat="1" ht="15" x14ac:dyDescent="0.2">
      <c r="A56" s="1" t="s">
        <v>43</v>
      </c>
      <c r="E56" s="32" t="s">
        <v>41</v>
      </c>
      <c r="G56" s="61">
        <v>0.03</v>
      </c>
      <c r="H56" s="61">
        <v>0.03</v>
      </c>
      <c r="I56" s="61">
        <v>0.03</v>
      </c>
      <c r="J56" s="61">
        <v>0.03</v>
      </c>
      <c r="K56" s="75">
        <v>0.03</v>
      </c>
      <c r="L56" s="75">
        <v>0.03</v>
      </c>
      <c r="M56" s="75">
        <v>0.03</v>
      </c>
    </row>
    <row r="57" spans="1:13" s="1" customFormat="1" ht="15" x14ac:dyDescent="0.2">
      <c r="E57" s="32"/>
      <c r="G57" s="30"/>
      <c r="H57" s="30"/>
      <c r="I57" s="30"/>
      <c r="J57" s="30"/>
      <c r="K57" s="30"/>
      <c r="L57" s="30"/>
      <c r="M57" s="30"/>
    </row>
    <row r="58" spans="1:13" s="1" customFormat="1" ht="15" x14ac:dyDescent="0.2">
      <c r="A58" s="1" t="s">
        <v>44</v>
      </c>
      <c r="E58" s="32" t="s">
        <v>45</v>
      </c>
      <c r="G58" s="60">
        <v>0</v>
      </c>
      <c r="H58" s="60">
        <v>0</v>
      </c>
      <c r="I58" s="60">
        <v>0</v>
      </c>
      <c r="J58" s="60">
        <v>0</v>
      </c>
      <c r="K58" s="74">
        <v>0</v>
      </c>
      <c r="L58" s="74">
        <v>0</v>
      </c>
      <c r="M58" s="74">
        <v>0</v>
      </c>
    </row>
    <row r="59" spans="1:13" s="1" customFormat="1" ht="15" x14ac:dyDescent="0.2">
      <c r="E59" s="32"/>
    </row>
    <row r="60" spans="1:13" s="1" customFormat="1" ht="15" x14ac:dyDescent="0.2">
      <c r="A60" s="1" t="s">
        <v>46</v>
      </c>
      <c r="E60" s="32"/>
      <c r="G60" s="31"/>
      <c r="H60" s="31"/>
      <c r="I60" s="31"/>
      <c r="J60" s="31"/>
      <c r="K60" s="31"/>
      <c r="L60" s="31"/>
      <c r="M60" s="31"/>
    </row>
    <row r="61" spans="1:13" s="1" customFormat="1" ht="15" x14ac:dyDescent="0.2">
      <c r="B61" s="16" t="s">
        <v>73</v>
      </c>
      <c r="E61" s="32"/>
      <c r="G61" s="60"/>
      <c r="H61" s="60"/>
      <c r="I61" s="60"/>
      <c r="J61" s="60"/>
      <c r="K61" s="74">
        <v>1000</v>
      </c>
      <c r="L61" s="74">
        <v>2000</v>
      </c>
      <c r="M61" s="74">
        <v>1000</v>
      </c>
    </row>
    <row r="62" spans="1:13" s="1" customFormat="1" ht="15" x14ac:dyDescent="0.2">
      <c r="B62" s="16" t="s">
        <v>47</v>
      </c>
      <c r="E62" s="32" t="s">
        <v>45</v>
      </c>
      <c r="G62" s="60"/>
      <c r="H62" s="60"/>
      <c r="I62" s="60"/>
      <c r="J62" s="60"/>
      <c r="K62" s="74">
        <v>4000</v>
      </c>
      <c r="L62" s="74">
        <v>0</v>
      </c>
      <c r="M62" s="74">
        <v>0</v>
      </c>
    </row>
    <row r="63" spans="1:13" s="1" customFormat="1" ht="15" x14ac:dyDescent="0.2">
      <c r="B63" s="16" t="s">
        <v>71</v>
      </c>
      <c r="E63" s="32" t="s">
        <v>45</v>
      </c>
      <c r="G63" s="60"/>
      <c r="H63" s="60"/>
      <c r="I63" s="60"/>
      <c r="J63" s="60"/>
      <c r="K63" s="74">
        <v>-1500</v>
      </c>
      <c r="L63" s="74">
        <v>-1000</v>
      </c>
      <c r="M63" s="74">
        <v>-1000</v>
      </c>
    </row>
    <row r="64" spans="1:13" s="1" customFormat="1" ht="15" x14ac:dyDescent="0.2">
      <c r="B64" s="16" t="s">
        <v>68</v>
      </c>
      <c r="E64" s="32" t="s">
        <v>45</v>
      </c>
      <c r="G64" s="60"/>
      <c r="H64" s="60"/>
      <c r="I64" s="60"/>
      <c r="J64" s="60"/>
      <c r="K64" s="74">
        <v>-300</v>
      </c>
      <c r="L64" s="74">
        <v>-200</v>
      </c>
      <c r="M64" s="74">
        <v>-100</v>
      </c>
    </row>
    <row r="65" spans="1:13" s="1" customFormat="1" ht="15" x14ac:dyDescent="0.2">
      <c r="B65" s="16" t="s">
        <v>69</v>
      </c>
      <c r="E65" s="32" t="s">
        <v>45</v>
      </c>
      <c r="G65" s="60"/>
      <c r="H65" s="60"/>
      <c r="I65" s="60"/>
      <c r="J65" s="60"/>
      <c r="K65" s="74">
        <v>0</v>
      </c>
      <c r="L65" s="74">
        <v>2000</v>
      </c>
      <c r="M65" s="74">
        <v>-2000</v>
      </c>
    </row>
    <row r="66" spans="1:13" s="1" customFormat="1" ht="15" x14ac:dyDescent="0.2">
      <c r="B66" s="16" t="s">
        <v>70</v>
      </c>
      <c r="E66" s="32" t="s">
        <v>45</v>
      </c>
      <c r="G66" s="60"/>
      <c r="H66" s="60"/>
      <c r="I66" s="60"/>
      <c r="J66" s="60"/>
      <c r="K66" s="74">
        <v>0</v>
      </c>
      <c r="L66" s="74">
        <v>0</v>
      </c>
      <c r="M66" s="74">
        <v>0</v>
      </c>
    </row>
    <row r="67" spans="1:13" s="1" customFormat="1" ht="15" x14ac:dyDescent="0.2">
      <c r="B67" s="16" t="s">
        <v>67</v>
      </c>
      <c r="E67" s="32" t="s">
        <v>45</v>
      </c>
      <c r="G67" s="60"/>
      <c r="H67" s="60"/>
      <c r="I67" s="60"/>
      <c r="J67" s="60"/>
      <c r="K67" s="74">
        <v>0</v>
      </c>
      <c r="L67" s="74">
        <v>0</v>
      </c>
      <c r="M67" s="74">
        <v>0</v>
      </c>
    </row>
    <row r="68" spans="1:13" s="1" customFormat="1" ht="15" x14ac:dyDescent="0.2">
      <c r="B68" s="16" t="s">
        <v>29</v>
      </c>
      <c r="E68" s="32" t="s">
        <v>45</v>
      </c>
      <c r="G68" s="60"/>
      <c r="H68" s="60"/>
      <c r="I68" s="60"/>
      <c r="J68" s="60"/>
      <c r="K68" s="74">
        <v>-1500</v>
      </c>
      <c r="L68" s="74">
        <v>0</v>
      </c>
      <c r="M68" s="74">
        <v>0</v>
      </c>
    </row>
    <row r="69" spans="1:13" s="1" customFormat="1" ht="15" x14ac:dyDescent="0.2">
      <c r="B69" s="16" t="s">
        <v>31</v>
      </c>
      <c r="E69" s="32" t="s">
        <v>45</v>
      </c>
      <c r="G69" s="60"/>
      <c r="H69" s="60"/>
      <c r="I69" s="60"/>
      <c r="J69" s="60"/>
      <c r="K69" s="74">
        <v>0</v>
      </c>
      <c r="L69" s="74">
        <v>0</v>
      </c>
      <c r="M69" s="74">
        <v>0</v>
      </c>
    </row>
    <row r="70" spans="1:13" s="1" customFormat="1" ht="15" x14ac:dyDescent="0.2">
      <c r="B70" s="16" t="s">
        <v>32</v>
      </c>
      <c r="E70" s="32" t="s">
        <v>45</v>
      </c>
      <c r="G70" s="60"/>
      <c r="H70" s="60"/>
      <c r="I70" s="60"/>
      <c r="J70" s="60"/>
      <c r="K70" s="74">
        <v>-3000</v>
      </c>
      <c r="L70" s="74">
        <v>-1000</v>
      </c>
      <c r="M70" s="74">
        <v>0</v>
      </c>
    </row>
    <row r="71" spans="1:13" s="1" customFormat="1" ht="15" x14ac:dyDescent="0.2">
      <c r="B71" s="16" t="s">
        <v>33</v>
      </c>
      <c r="E71" s="32" t="s">
        <v>45</v>
      </c>
      <c r="G71" s="60"/>
      <c r="H71" s="60"/>
      <c r="I71" s="60"/>
      <c r="J71" s="60"/>
      <c r="K71" s="74">
        <v>-1500</v>
      </c>
      <c r="L71" s="74">
        <v>0</v>
      </c>
      <c r="M71" s="74">
        <v>0</v>
      </c>
    </row>
    <row r="72" spans="1:13" ht="15" x14ac:dyDescent="0.2">
      <c r="A72" s="1"/>
      <c r="B72" s="1"/>
      <c r="C72" s="1"/>
      <c r="D72" s="1"/>
      <c r="E72" s="32"/>
      <c r="F72" s="1"/>
      <c r="G72" s="1"/>
      <c r="H72" s="1"/>
      <c r="I72" s="1"/>
      <c r="J72" s="1"/>
      <c r="K72" s="62"/>
      <c r="L72" s="62"/>
      <c r="M72" s="62"/>
    </row>
    <row r="73" spans="1:13" ht="15" x14ac:dyDescent="0.2">
      <c r="A73" s="1" t="s">
        <v>48</v>
      </c>
      <c r="B73" s="1"/>
      <c r="C73" s="1"/>
      <c r="D73" s="1"/>
      <c r="E73" s="32" t="s">
        <v>41</v>
      </c>
      <c r="F73" s="1"/>
      <c r="G73" s="61">
        <f>72650/((841177+841177)/2)</f>
        <v>8.6367078510230302E-2</v>
      </c>
      <c r="H73" s="61">
        <f>19959/((799365+841177)/2)</f>
        <v>2.4332202406277925E-2</v>
      </c>
      <c r="I73" s="61">
        <v>2.4E-2</v>
      </c>
      <c r="J73" s="61">
        <v>0.03</v>
      </c>
      <c r="K73" s="75">
        <v>0.03</v>
      </c>
      <c r="L73" s="75">
        <v>0.03</v>
      </c>
      <c r="M73" s="75">
        <v>0.03</v>
      </c>
    </row>
    <row r="74" spans="1:13" ht="1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62"/>
      <c r="L74" s="62"/>
      <c r="M74" s="62"/>
    </row>
    <row r="75" spans="1:13" ht="15.75" x14ac:dyDescent="0.2">
      <c r="A75" s="80" t="s">
        <v>49</v>
      </c>
      <c r="B75" s="1"/>
      <c r="C75" s="1"/>
      <c r="D75" s="1"/>
      <c r="E75" s="1"/>
      <c r="F75" s="1"/>
      <c r="G75" s="1"/>
      <c r="H75" s="1"/>
      <c r="I75" s="1"/>
      <c r="J75" s="1"/>
      <c r="K75" s="62"/>
      <c r="L75" s="62"/>
      <c r="M75" s="62"/>
    </row>
    <row r="76" spans="1:13" x14ac:dyDescent="0.2">
      <c r="A76" s="77"/>
      <c r="K76" s="47"/>
      <c r="L76" s="47"/>
      <c r="M76" s="47"/>
    </row>
    <row r="77" spans="1:13" x14ac:dyDescent="0.2">
      <c r="A77" s="78" t="s">
        <v>50</v>
      </c>
      <c r="K77" s="47"/>
      <c r="L77" s="47"/>
      <c r="M77" s="47"/>
    </row>
    <row r="78" spans="1:13" x14ac:dyDescent="0.2">
      <c r="A78" s="78" t="s">
        <v>51</v>
      </c>
    </row>
    <row r="79" spans="1:13" x14ac:dyDescent="0.2">
      <c r="A79" s="78" t="s">
        <v>52</v>
      </c>
    </row>
    <row r="80" spans="1:13" x14ac:dyDescent="0.2">
      <c r="A80" s="78" t="s">
        <v>53</v>
      </c>
    </row>
    <row r="81" spans="1:1" x14ac:dyDescent="0.2">
      <c r="A81" s="78" t="s">
        <v>54</v>
      </c>
    </row>
    <row r="82" spans="1:1" x14ac:dyDescent="0.2">
      <c r="A82" s="77"/>
    </row>
    <row r="83" spans="1:1" ht="15.75" x14ac:dyDescent="0.2">
      <c r="A83" s="80" t="s">
        <v>55</v>
      </c>
    </row>
    <row r="84" spans="1:1" x14ac:dyDescent="0.2">
      <c r="A84" s="79" t="s">
        <v>56</v>
      </c>
    </row>
    <row r="85" spans="1:1" x14ac:dyDescent="0.2">
      <c r="A85" s="79" t="s">
        <v>57</v>
      </c>
    </row>
    <row r="86" spans="1:1" x14ac:dyDescent="0.2">
      <c r="A86" s="79" t="s">
        <v>58</v>
      </c>
    </row>
    <row r="87" spans="1:1" x14ac:dyDescent="0.2">
      <c r="A87" s="79" t="s">
        <v>59</v>
      </c>
    </row>
    <row r="88" spans="1:1" x14ac:dyDescent="0.2">
      <c r="A88" s="79" t="s">
        <v>60</v>
      </c>
    </row>
    <row r="89" spans="1:1" x14ac:dyDescent="0.2">
      <c r="A89" s="79" t="s">
        <v>61</v>
      </c>
    </row>
  </sheetData>
  <mergeCells count="1">
    <mergeCell ref="A1:D1"/>
  </mergeCells>
  <phoneticPr fontId="7" type="noConversion"/>
  <hyperlinks>
    <hyperlink ref="E1" location="'Strategic Plan and Board Slide'!A92" display="Link to Instructions below:" xr:uid="{00000000-0004-0000-0000-000000000000}"/>
  </hyperlinks>
  <pageMargins left="0.75" right="0.75" top="1" bottom="1" header="0.5" footer="0.5"/>
  <pageSetup scale="48" orientation="portrait" horizontalDpi="4294967292" verticalDpi="4294967292" r:id="rId1"/>
  <headerFooter>
    <oddFooter>&amp;CPage &amp;P</oddFooter>
  </headerFooter>
  <extLst>
    <ext xmlns:mx="http://schemas.microsoft.com/office/mac/excel/2008/main" uri="http://schemas.microsoft.com/office/mac/excel/2008/main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Strategic Plan and Board Slide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Profit &amp; Loss [Spreadsheet]</dc:title>
  <dc:subject/>
  <dc:creator>Sheryl</dc:creator>
  <cp:keywords/>
  <dc:description/>
  <cp:lastModifiedBy>Holly Hatch</cp:lastModifiedBy>
  <cp:revision/>
  <dcterms:created xsi:type="dcterms:W3CDTF">2000-09-06T18:26:44Z</dcterms:created>
  <dcterms:modified xsi:type="dcterms:W3CDTF">2020-12-06T20:28:49Z</dcterms:modified>
  <cp:category/>
  <cp:contentStatus/>
</cp:coreProperties>
</file>