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wma\Documents\MeetDirector_CoachDocs\"/>
    </mc:Choice>
  </mc:AlternateContent>
  <xr:revisionPtr revIDLastSave="0" documentId="13_ncr:1_{A9217B9C-C39D-4B12-945C-383D0DA79A36}" xr6:coauthVersionLast="47" xr6:coauthVersionMax="47" xr10:uidLastSave="{00000000-0000-0000-0000-000000000000}"/>
  <bookViews>
    <workbookView xWindow="-108" yWindow="-108" windowWidth="23256" windowHeight="12456" xr2:uid="{5CE3F88C-5F01-4835-B99F-968E9135594E}"/>
  </bookViews>
  <sheets>
    <sheet name="Warm Up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" l="1"/>
  <c r="K44" i="1"/>
  <c r="K40" i="1"/>
  <c r="K39" i="1"/>
  <c r="K30" i="1"/>
  <c r="K29" i="1"/>
  <c r="K25" i="1"/>
  <c r="K24" i="1"/>
  <c r="AA23" i="1"/>
  <c r="Q23" i="1"/>
  <c r="O23" i="1"/>
  <c r="Y22" i="1"/>
  <c r="AB49" i="1" s="1"/>
  <c r="U22" i="1"/>
  <c r="V5" i="1" s="1"/>
  <c r="Q22" i="1"/>
  <c r="R14" i="1" s="1"/>
  <c r="O22" i="1"/>
  <c r="P13" i="1" s="1"/>
  <c r="AA21" i="1"/>
  <c r="AA22" i="1" s="1"/>
  <c r="Y21" i="1"/>
  <c r="Y23" i="1" s="1"/>
  <c r="W21" i="1"/>
  <c r="W22" i="1" s="1"/>
  <c r="U21" i="1"/>
  <c r="U23" i="1" s="1"/>
  <c r="S21" i="1"/>
  <c r="S22" i="1" s="1"/>
  <c r="Q21" i="1"/>
  <c r="O21" i="1"/>
  <c r="V20" i="1"/>
  <c r="Z19" i="1"/>
  <c r="V19" i="1"/>
  <c r="R19" i="1"/>
  <c r="V18" i="1"/>
  <c r="R18" i="1"/>
  <c r="V17" i="1"/>
  <c r="R17" i="1"/>
  <c r="V16" i="1"/>
  <c r="R16" i="1"/>
  <c r="Z15" i="1"/>
  <c r="V15" i="1"/>
  <c r="R15" i="1"/>
  <c r="P15" i="1"/>
  <c r="V13" i="1"/>
  <c r="R13" i="1"/>
  <c r="V12" i="1"/>
  <c r="V11" i="1"/>
  <c r="R11" i="1"/>
  <c r="V10" i="1"/>
  <c r="R10" i="1"/>
  <c r="P10" i="1"/>
  <c r="V9" i="1"/>
  <c r="R9" i="1"/>
  <c r="P9" i="1"/>
  <c r="K9" i="1"/>
  <c r="V8" i="1"/>
  <c r="R8" i="1"/>
  <c r="P8" i="1"/>
  <c r="K8" i="1"/>
  <c r="K10" i="1" s="1"/>
  <c r="V7" i="1"/>
  <c r="R7" i="1"/>
  <c r="P7" i="1"/>
  <c r="V6" i="1"/>
  <c r="R6" i="1"/>
  <c r="P6" i="1"/>
  <c r="AB5" i="1"/>
  <c r="R5" i="1"/>
  <c r="P5" i="1"/>
  <c r="Z4" i="1"/>
  <c r="V4" i="1"/>
  <c r="R4" i="1"/>
  <c r="P4" i="1"/>
  <c r="T6" i="1" l="1"/>
  <c r="T10" i="1"/>
  <c r="T7" i="1"/>
  <c r="T19" i="1"/>
  <c r="T15" i="1"/>
  <c r="T4" i="1"/>
  <c r="T5" i="1"/>
  <c r="T12" i="1"/>
  <c r="T17" i="1"/>
  <c r="T11" i="1"/>
  <c r="T18" i="1"/>
  <c r="T13" i="1"/>
  <c r="T14" i="1"/>
  <c r="T16" i="1"/>
  <c r="T9" i="1"/>
  <c r="T8" i="1"/>
  <c r="X16" i="1"/>
  <c r="X6" i="1"/>
  <c r="X10" i="1"/>
  <c r="X9" i="1"/>
  <c r="X8" i="1"/>
  <c r="X7" i="1"/>
  <c r="X20" i="1"/>
  <c r="X17" i="1"/>
  <c r="X14" i="1"/>
  <c r="X18" i="1"/>
  <c r="X13" i="1"/>
  <c r="X19" i="1"/>
  <c r="X15" i="1"/>
  <c r="X4" i="1"/>
  <c r="X5" i="1"/>
  <c r="X11" i="1"/>
  <c r="X12" i="1"/>
  <c r="AB14" i="1"/>
  <c r="Z18" i="1"/>
  <c r="Z44" i="1"/>
  <c r="Z12" i="1"/>
  <c r="AB13" i="1"/>
  <c r="AB18" i="1"/>
  <c r="Z6" i="1"/>
  <c r="AB7" i="1"/>
  <c r="AB8" i="1"/>
  <c r="AB9" i="1"/>
  <c r="AB10" i="1"/>
  <c r="P12" i="1"/>
  <c r="Z16" i="1"/>
  <c r="W23" i="1"/>
  <c r="AB45" i="1"/>
  <c r="Z5" i="1"/>
  <c r="AB6" i="1"/>
  <c r="P11" i="1"/>
  <c r="R12" i="1"/>
  <c r="V14" i="1"/>
  <c r="AB16" i="1"/>
  <c r="Z43" i="1"/>
  <c r="Z46" i="1"/>
  <c r="AB46" i="1"/>
  <c r="AB4" i="1"/>
  <c r="Z14" i="1"/>
  <c r="AB15" i="1"/>
  <c r="AB19" i="1"/>
  <c r="Z47" i="1"/>
  <c r="Z13" i="1"/>
  <c r="AB47" i="1"/>
  <c r="Z48" i="1"/>
  <c r="AB48" i="1"/>
  <c r="AB44" i="1"/>
  <c r="Z11" i="1"/>
  <c r="AB12" i="1"/>
  <c r="P14" i="1"/>
  <c r="Z17" i="1"/>
  <c r="S23" i="1"/>
  <c r="Z7" i="1"/>
  <c r="Z8" i="1"/>
  <c r="Z9" i="1"/>
  <c r="Z10" i="1"/>
  <c r="AB11" i="1"/>
  <c r="AB17" i="1"/>
  <c r="Z45" i="1"/>
  <c r="Z49" i="1"/>
  <c r="AB43" i="1"/>
</calcChain>
</file>

<file path=xl/sharedStrings.xml><?xml version="1.0" encoding="utf-8"?>
<sst xmlns="http://schemas.openxmlformats.org/spreadsheetml/2006/main" count="350" uniqueCount="72">
  <si>
    <t>THURSDAY PM Session 1</t>
  </si>
  <si>
    <t>Outdoor Pool</t>
  </si>
  <si>
    <t>Lane 1</t>
  </si>
  <si>
    <t>Lane 2</t>
  </si>
  <si>
    <t>Lane 3</t>
  </si>
  <si>
    <t>Lane 4</t>
  </si>
  <si>
    <t>Lane 5</t>
  </si>
  <si>
    <t>Lane 6</t>
  </si>
  <si>
    <t>Lane 7</t>
  </si>
  <si>
    <t>Lane 8</t>
  </si>
  <si>
    <t>Friday</t>
  </si>
  <si>
    <t>Sat AM</t>
  </si>
  <si>
    <t>Sat PM</t>
  </si>
  <si>
    <t>Sun AM</t>
  </si>
  <si>
    <t>Sun PM</t>
  </si>
  <si>
    <t>Mon AM</t>
  </si>
  <si>
    <t>Mon PM</t>
  </si>
  <si>
    <t>3:30 pm - 3:55 pm</t>
  </si>
  <si>
    <t>Open</t>
  </si>
  <si>
    <t>Session 1</t>
  </si>
  <si>
    <t># of Lanes</t>
  </si>
  <si>
    <t xml:space="preserve">Session 2 </t>
  </si>
  <si>
    <t>Session 3</t>
  </si>
  <si>
    <t>Session 5</t>
  </si>
  <si>
    <t>Session 6</t>
  </si>
  <si>
    <t>Session 8</t>
  </si>
  <si>
    <t>Session 9</t>
  </si>
  <si>
    <t>3:55 pm -4:20 pm</t>
  </si>
  <si>
    <t>ASC</t>
  </si>
  <si>
    <t>ACA</t>
  </si>
  <si>
    <t>FRIDAY AM SESSION 2</t>
  </si>
  <si>
    <t>CGA</t>
  </si>
  <si>
    <t>CAA</t>
  </si>
  <si>
    <t>7:00 am - 7:25 am</t>
  </si>
  <si>
    <t>RAC</t>
  </si>
  <si>
    <t>RAC / UMBC</t>
  </si>
  <si>
    <t>ACA / HFY</t>
  </si>
  <si>
    <t>ASC / FCY</t>
  </si>
  <si>
    <t>EST</t>
  </si>
  <si>
    <t>7:25 am - 7:50 am</t>
  </si>
  <si>
    <t>SPY</t>
  </si>
  <si>
    <t>SPRC</t>
  </si>
  <si>
    <t>SPRC / RA</t>
  </si>
  <si>
    <t>FCY</t>
  </si>
  <si>
    <t>HFY</t>
  </si>
  <si>
    <t>FRIDAY PM SESSION 3</t>
  </si>
  <si>
    <t>LOYO</t>
  </si>
  <si>
    <t>MBK</t>
  </si>
  <si>
    <t>11:30 am - 11:55 am</t>
  </si>
  <si>
    <t>11:55 am - 12:20 pm</t>
  </si>
  <si>
    <t>HFY / RA</t>
  </si>
  <si>
    <t>SPY / WEST</t>
  </si>
  <si>
    <t>RA</t>
  </si>
  <si>
    <t>SSC</t>
  </si>
  <si>
    <t>SATURDAY SESSION 4 FINALS</t>
  </si>
  <si>
    <t>4:00 pm - 4:25 pm</t>
  </si>
  <si>
    <t>UN</t>
  </si>
  <si>
    <t>4:25 pm - 4:50 pm</t>
  </si>
  <si>
    <t>WEST</t>
  </si>
  <si>
    <t>CUY</t>
  </si>
  <si>
    <t>SATURDAY AM SESSION 5</t>
  </si>
  <si>
    <t>16 lanes</t>
  </si>
  <si>
    <t>7:00 AM - 7:25 am</t>
  </si>
  <si>
    <t>24 lanes</t>
  </si>
  <si>
    <t>7:25 AM - 7:50 am</t>
  </si>
  <si>
    <t>CAA / FCY</t>
  </si>
  <si>
    <t>SATURDAY PM SESSION 6</t>
  </si>
  <si>
    <t>SUNDAY SESSION 7 FINALS</t>
  </si>
  <si>
    <t>SUNDAY AM SESSION 8</t>
  </si>
  <si>
    <t>ASC / FYC</t>
  </si>
  <si>
    <t>SUNDAY PM SESSION 9</t>
  </si>
  <si>
    <t>ALL FINALS SESSIONS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</si>
</sst>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/>
    </xf>
    <xf numFmtId="165" fontId="1" fillId="0" borderId="0" xfId="0" applyNumberFormat="1" applyFont="1"/>
    <xf numFmtId="0" fontId="0" fillId="3" borderId="0" xfId="0" applyFill="1"/>
    <xf numFmtId="166" fontId="1" fillId="0" borderId="0" xfId="0" applyNumberFormat="1" applyFont="1"/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0" xfId="0" applyFont="1" applyFill="1"/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0AB3E-F4BD-4590-81B3-24729AD50986}">
  <dimension ref="A1:AB49"/>
  <sheetViews>
    <sheetView tabSelected="1" topLeftCell="B1" workbookViewId="0">
      <selection activeCell="AM14" sqref="AM14"/>
    </sheetView>
  </sheetViews>
  <sheetFormatPr defaultColWidth="8.88671875" defaultRowHeight="14.4" x14ac:dyDescent="0.3"/>
  <cols>
    <col min="1" max="1" width="2.88671875" hidden="1" customWidth="1"/>
    <col min="2" max="2" width="17.77734375" style="4" customWidth="1"/>
    <col min="3" max="4" width="11.21875" customWidth="1"/>
    <col min="5" max="5" width="9.88671875" customWidth="1"/>
    <col min="6" max="6" width="11.21875" customWidth="1"/>
    <col min="7" max="7" width="10" customWidth="1"/>
    <col min="8" max="8" width="9.77734375" customWidth="1"/>
    <col min="9" max="9" width="11.21875" customWidth="1"/>
    <col min="10" max="10" width="9.33203125" customWidth="1"/>
    <col min="11" max="11" width="6.21875" hidden="1" customWidth="1"/>
    <col min="12" max="12" width="3.21875" hidden="1" customWidth="1"/>
    <col min="13" max="13" width="3.33203125" hidden="1" customWidth="1"/>
    <col min="14" max="14" width="8.88671875" hidden="1" customWidth="1"/>
    <col min="15" max="15" width="8.44140625" hidden="1" customWidth="1"/>
    <col min="16" max="16" width="9.33203125" hidden="1" customWidth="1"/>
    <col min="17" max="17" width="8.88671875" hidden="1" customWidth="1"/>
    <col min="18" max="18" width="10.6640625" style="4" hidden="1" customWidth="1"/>
    <col min="19" max="19" width="9.21875" hidden="1" customWidth="1"/>
    <col min="20" max="20" width="8.88671875" style="4" hidden="1" customWidth="1"/>
    <col min="21" max="21" width="8.88671875" hidden="1" customWidth="1"/>
    <col min="22" max="22" width="8.88671875" style="4" hidden="1" customWidth="1"/>
    <col min="23" max="24" width="8.88671875" hidden="1" customWidth="1"/>
    <col min="25" max="33" width="0" hidden="1" customWidth="1"/>
  </cols>
  <sheetData>
    <row r="1" spans="2:28" x14ac:dyDescent="0.3">
      <c r="B1" s="1" t="s">
        <v>0</v>
      </c>
      <c r="C1" s="2"/>
      <c r="D1" s="2"/>
      <c r="E1" s="2"/>
      <c r="F1" s="2"/>
      <c r="G1" s="2"/>
      <c r="H1" s="2"/>
      <c r="I1" s="2"/>
      <c r="J1" s="3"/>
      <c r="N1" s="4"/>
      <c r="O1" s="5"/>
      <c r="P1" s="6"/>
    </row>
    <row r="2" spans="2:28" x14ac:dyDescent="0.3">
      <c r="B2" s="7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9" t="s">
        <v>9</v>
      </c>
      <c r="O2" t="s">
        <v>10</v>
      </c>
      <c r="Q2" t="s">
        <v>11</v>
      </c>
      <c r="S2" t="s">
        <v>12</v>
      </c>
      <c r="U2" t="s">
        <v>13</v>
      </c>
      <c r="W2" t="s">
        <v>14</v>
      </c>
      <c r="Y2" t="s">
        <v>15</v>
      </c>
      <c r="AA2" t="s">
        <v>16</v>
      </c>
    </row>
    <row r="3" spans="2:28" x14ac:dyDescent="0.3">
      <c r="B3" s="7" t="s">
        <v>17</v>
      </c>
      <c r="C3" s="10" t="s">
        <v>18</v>
      </c>
      <c r="D3" s="10" t="s">
        <v>18</v>
      </c>
      <c r="E3" s="10" t="s">
        <v>18</v>
      </c>
      <c r="F3" s="10" t="s">
        <v>18</v>
      </c>
      <c r="G3" s="10" t="s">
        <v>18</v>
      </c>
      <c r="H3" s="10" t="s">
        <v>18</v>
      </c>
      <c r="I3" s="10" t="s">
        <v>18</v>
      </c>
      <c r="J3" s="10" t="s">
        <v>18</v>
      </c>
      <c r="O3" t="s">
        <v>19</v>
      </c>
      <c r="P3" s="4" t="s">
        <v>20</v>
      </c>
      <c r="Q3" t="s">
        <v>21</v>
      </c>
      <c r="R3" s="4" t="s">
        <v>20</v>
      </c>
      <c r="S3" t="s">
        <v>22</v>
      </c>
      <c r="T3" s="4" t="s">
        <v>20</v>
      </c>
      <c r="U3" t="s">
        <v>23</v>
      </c>
      <c r="V3" s="4" t="s">
        <v>20</v>
      </c>
      <c r="W3" t="s">
        <v>24</v>
      </c>
      <c r="X3" t="s">
        <v>20</v>
      </c>
      <c r="Y3" t="s">
        <v>25</v>
      </c>
      <c r="Z3" t="s">
        <v>20</v>
      </c>
      <c r="AA3" t="s">
        <v>26</v>
      </c>
      <c r="AB3" t="s">
        <v>20</v>
      </c>
    </row>
    <row r="4" spans="2:28" ht="15" thickBot="1" x14ac:dyDescent="0.35">
      <c r="B4" s="11" t="s">
        <v>27</v>
      </c>
      <c r="C4" s="10" t="s">
        <v>18</v>
      </c>
      <c r="D4" s="10" t="s">
        <v>18</v>
      </c>
      <c r="E4" s="10" t="s">
        <v>18</v>
      </c>
      <c r="F4" s="10" t="s">
        <v>18</v>
      </c>
      <c r="G4" s="10" t="s">
        <v>18</v>
      </c>
      <c r="H4" s="10" t="s">
        <v>18</v>
      </c>
      <c r="I4" s="10" t="s">
        <v>18</v>
      </c>
      <c r="J4" s="10" t="s">
        <v>18</v>
      </c>
      <c r="N4" t="s">
        <v>28</v>
      </c>
      <c r="P4" s="12" t="e">
        <f t="shared" ref="P4:P15" si="0">O4/$O$22</f>
        <v>#DIV/0!</v>
      </c>
      <c r="Q4" s="13">
        <v>20</v>
      </c>
      <c r="R4" s="14">
        <f t="shared" ref="R4:R19" si="1">Q4/$Q$22</f>
        <v>1.927710843373494</v>
      </c>
      <c r="S4" s="13">
        <v>18</v>
      </c>
      <c r="T4" s="4">
        <f>S4/$S$22</f>
        <v>2.0719424460431655</v>
      </c>
      <c r="U4" s="13">
        <v>49</v>
      </c>
      <c r="V4" s="4">
        <f>U4/$U$22</f>
        <v>3.4690265486725664</v>
      </c>
      <c r="W4" s="13">
        <v>26</v>
      </c>
      <c r="X4" s="4">
        <f>W4/$W$22</f>
        <v>2.5060240963855422</v>
      </c>
      <c r="Y4" s="13">
        <v>36</v>
      </c>
      <c r="Z4" s="4">
        <f t="shared" ref="Z4:AB19" si="2">Y4/$Y$22</f>
        <v>2.9387755102040818</v>
      </c>
      <c r="AA4">
        <v>21</v>
      </c>
      <c r="AB4" s="4">
        <f t="shared" si="2"/>
        <v>1.7142857142857142</v>
      </c>
    </row>
    <row r="5" spans="2:28" ht="15" thickBot="1" x14ac:dyDescent="0.35">
      <c r="N5" t="s">
        <v>29</v>
      </c>
      <c r="P5" s="12" t="e">
        <f t="shared" si="0"/>
        <v>#DIV/0!</v>
      </c>
      <c r="Q5" s="13">
        <v>3</v>
      </c>
      <c r="R5" s="14">
        <f t="shared" si="1"/>
        <v>0.28915662650602408</v>
      </c>
      <c r="S5" s="13">
        <v>5</v>
      </c>
      <c r="T5" s="4">
        <f t="shared" ref="T5:T19" si="3">S5/$S$22</f>
        <v>0.57553956834532372</v>
      </c>
      <c r="U5" s="13">
        <v>5</v>
      </c>
      <c r="V5" s="4">
        <f t="shared" ref="V5:V20" si="4">U5/$U$22</f>
        <v>0.35398230088495575</v>
      </c>
      <c r="W5" s="13">
        <v>5</v>
      </c>
      <c r="X5" s="4">
        <f t="shared" ref="X5:X20" si="5">W5/$W$22</f>
        <v>0.48192771084337349</v>
      </c>
      <c r="Y5">
        <v>5</v>
      </c>
      <c r="Z5" s="4">
        <f t="shared" si="2"/>
        <v>0.40816326530612246</v>
      </c>
      <c r="AA5">
        <v>5</v>
      </c>
      <c r="AB5" s="4">
        <f t="shared" si="2"/>
        <v>0.40816326530612246</v>
      </c>
    </row>
    <row r="6" spans="2:28" x14ac:dyDescent="0.3">
      <c r="B6" s="15" t="s">
        <v>30</v>
      </c>
      <c r="C6" s="16"/>
      <c r="D6" s="16"/>
      <c r="E6" s="16"/>
      <c r="F6" s="16"/>
      <c r="G6" s="16"/>
      <c r="H6" s="16"/>
      <c r="I6" s="16"/>
      <c r="J6" s="17"/>
      <c r="N6" t="s">
        <v>31</v>
      </c>
      <c r="P6" s="12" t="e">
        <f t="shared" si="0"/>
        <v>#DIV/0!</v>
      </c>
      <c r="Q6" s="18">
        <v>14</v>
      </c>
      <c r="R6" s="14">
        <f t="shared" si="1"/>
        <v>1.3493975903614457</v>
      </c>
      <c r="S6" s="13">
        <v>4</v>
      </c>
      <c r="T6" s="4">
        <f t="shared" si="3"/>
        <v>0.46043165467625902</v>
      </c>
      <c r="U6" s="13">
        <v>16</v>
      </c>
      <c r="V6" s="4">
        <f t="shared" si="4"/>
        <v>1.1327433628318584</v>
      </c>
      <c r="W6" s="13">
        <v>4</v>
      </c>
      <c r="X6" s="4">
        <f t="shared" si="5"/>
        <v>0.38554216867469882</v>
      </c>
      <c r="Y6">
        <v>16</v>
      </c>
      <c r="Z6" s="4">
        <f t="shared" si="2"/>
        <v>1.3061224489795917</v>
      </c>
      <c r="AA6">
        <v>4</v>
      </c>
      <c r="AB6" s="4">
        <f t="shared" si="2"/>
        <v>0.32653061224489793</v>
      </c>
    </row>
    <row r="7" spans="2:28" ht="15" customHeight="1" x14ac:dyDescent="0.3">
      <c r="B7" s="7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9" t="s">
        <v>9</v>
      </c>
      <c r="N7" t="s">
        <v>32</v>
      </c>
      <c r="P7" s="12" t="e">
        <f t="shared" si="0"/>
        <v>#DIV/0!</v>
      </c>
      <c r="Q7" s="13">
        <v>32</v>
      </c>
      <c r="R7" s="14">
        <f t="shared" si="1"/>
        <v>3.0843373493975905</v>
      </c>
      <c r="S7" s="13">
        <v>35</v>
      </c>
      <c r="T7" s="4">
        <f t="shared" si="3"/>
        <v>4.028776978417266</v>
      </c>
      <c r="U7" s="13">
        <v>40</v>
      </c>
      <c r="V7" s="4">
        <f t="shared" si="4"/>
        <v>2.831858407079646</v>
      </c>
      <c r="W7" s="13">
        <v>39</v>
      </c>
      <c r="X7" s="4">
        <f t="shared" si="5"/>
        <v>3.7590361445783134</v>
      </c>
      <c r="Y7" s="13">
        <v>34</v>
      </c>
      <c r="Z7" s="4">
        <f t="shared" si="2"/>
        <v>2.7755102040816326</v>
      </c>
      <c r="AA7">
        <v>26</v>
      </c>
      <c r="AB7" s="4">
        <f t="shared" si="2"/>
        <v>2.1224489795918369</v>
      </c>
    </row>
    <row r="8" spans="2:28" x14ac:dyDescent="0.3">
      <c r="B8" s="19" t="s">
        <v>33</v>
      </c>
      <c r="C8" s="20" t="s">
        <v>34</v>
      </c>
      <c r="D8" s="20" t="s">
        <v>35</v>
      </c>
      <c r="E8" s="20" t="s">
        <v>36</v>
      </c>
      <c r="F8" s="20" t="s">
        <v>32</v>
      </c>
      <c r="G8" s="20" t="s">
        <v>32</v>
      </c>
      <c r="H8" s="20" t="s">
        <v>28</v>
      </c>
      <c r="I8" s="20" t="s">
        <v>28</v>
      </c>
      <c r="J8" s="21" t="s">
        <v>37</v>
      </c>
      <c r="K8">
        <f>Q13+Q5+Q8+Q17+Q14+Q9+Q10+Q7</f>
        <v>79</v>
      </c>
      <c r="N8" t="s">
        <v>38</v>
      </c>
      <c r="P8" s="12" t="e">
        <f t="shared" si="0"/>
        <v>#DIV/0!</v>
      </c>
      <c r="Q8" s="13">
        <v>9</v>
      </c>
      <c r="R8" s="14">
        <f t="shared" si="1"/>
        <v>0.86746987951807231</v>
      </c>
      <c r="S8" s="13">
        <v>6</v>
      </c>
      <c r="T8" s="4">
        <f t="shared" si="3"/>
        <v>0.69064748201438853</v>
      </c>
      <c r="U8" s="13">
        <v>9</v>
      </c>
      <c r="V8" s="4">
        <f t="shared" si="4"/>
        <v>0.63716814159292035</v>
      </c>
      <c r="W8" s="13">
        <v>6</v>
      </c>
      <c r="X8" s="4">
        <f t="shared" si="5"/>
        <v>0.57831325301204817</v>
      </c>
      <c r="Y8">
        <v>8</v>
      </c>
      <c r="Z8" s="4">
        <f t="shared" si="2"/>
        <v>0.65306122448979587</v>
      </c>
      <c r="AA8">
        <v>6</v>
      </c>
      <c r="AB8" s="4">
        <f t="shared" si="2"/>
        <v>0.48979591836734693</v>
      </c>
    </row>
    <row r="9" spans="2:28" ht="15" thickBot="1" x14ac:dyDescent="0.35">
      <c r="B9" s="22" t="s">
        <v>39</v>
      </c>
      <c r="C9" s="23" t="s">
        <v>31</v>
      </c>
      <c r="D9" s="23" t="s">
        <v>40</v>
      </c>
      <c r="E9" s="23" t="s">
        <v>41</v>
      </c>
      <c r="F9" s="23" t="s">
        <v>42</v>
      </c>
      <c r="G9" s="23" t="s">
        <v>38</v>
      </c>
      <c r="H9" s="23" t="s">
        <v>38</v>
      </c>
      <c r="I9" s="23" t="s">
        <v>38</v>
      </c>
      <c r="J9" s="24" t="s">
        <v>38</v>
      </c>
      <c r="K9">
        <f>Q12+Q19+Q6+Q4+Q16+Q15+Q11</f>
        <v>86</v>
      </c>
      <c r="N9" t="s">
        <v>43</v>
      </c>
      <c r="P9" s="12" t="e">
        <f t="shared" si="0"/>
        <v>#DIV/0!</v>
      </c>
      <c r="Q9" s="13">
        <v>6</v>
      </c>
      <c r="R9" s="14">
        <f t="shared" si="1"/>
        <v>0.57831325301204817</v>
      </c>
      <c r="S9" s="13">
        <v>1</v>
      </c>
      <c r="T9" s="4">
        <f t="shared" si="3"/>
        <v>0.11510791366906475</v>
      </c>
      <c r="U9" s="13">
        <v>6</v>
      </c>
      <c r="V9" s="4">
        <f t="shared" si="4"/>
        <v>0.4247787610619469</v>
      </c>
      <c r="W9" s="13">
        <v>3</v>
      </c>
      <c r="X9" s="4">
        <f t="shared" si="5"/>
        <v>0.28915662650602408</v>
      </c>
      <c r="Y9">
        <v>4</v>
      </c>
      <c r="Z9" s="4">
        <f t="shared" si="2"/>
        <v>0.32653061224489793</v>
      </c>
      <c r="AA9">
        <v>1</v>
      </c>
      <c r="AB9" s="4">
        <f t="shared" si="2"/>
        <v>8.1632653061224483E-2</v>
      </c>
    </row>
    <row r="10" spans="2:28" ht="15" thickBot="1" x14ac:dyDescent="0.35">
      <c r="K10">
        <f>K8+K9</f>
        <v>165</v>
      </c>
      <c r="N10" t="s">
        <v>44</v>
      </c>
      <c r="P10" s="12" t="e">
        <f t="shared" si="0"/>
        <v>#DIV/0!</v>
      </c>
      <c r="Q10" s="13">
        <v>4</v>
      </c>
      <c r="R10" s="14">
        <f t="shared" si="1"/>
        <v>0.38554216867469882</v>
      </c>
      <c r="S10" s="13">
        <v>7</v>
      </c>
      <c r="T10" s="4">
        <f t="shared" si="3"/>
        <v>0.80575539568345322</v>
      </c>
      <c r="U10" s="13">
        <v>4</v>
      </c>
      <c r="V10" s="4">
        <f t="shared" si="4"/>
        <v>0.2831858407079646</v>
      </c>
      <c r="W10" s="13">
        <v>7</v>
      </c>
      <c r="X10" s="4">
        <f t="shared" si="5"/>
        <v>0.67469879518072284</v>
      </c>
      <c r="Y10">
        <v>1</v>
      </c>
      <c r="Z10" s="4">
        <f t="shared" si="2"/>
        <v>8.1632653061224483E-2</v>
      </c>
      <c r="AA10">
        <v>4</v>
      </c>
      <c r="AB10" s="4">
        <f t="shared" si="2"/>
        <v>0.32653061224489793</v>
      </c>
    </row>
    <row r="11" spans="2:28" ht="16.8" customHeight="1" x14ac:dyDescent="0.3">
      <c r="B11" s="25" t="s">
        <v>45</v>
      </c>
      <c r="C11" s="26"/>
      <c r="D11" s="26"/>
      <c r="E11" s="26"/>
      <c r="F11" s="26"/>
      <c r="G11" s="26"/>
      <c r="H11" s="26"/>
      <c r="I11" s="26"/>
      <c r="J11" s="27"/>
      <c r="N11" t="s">
        <v>46</v>
      </c>
      <c r="P11" s="12" t="e">
        <f t="shared" si="0"/>
        <v>#DIV/0!</v>
      </c>
      <c r="Q11" s="18">
        <v>2</v>
      </c>
      <c r="R11" s="14">
        <f t="shared" si="1"/>
        <v>0.19277108433734941</v>
      </c>
      <c r="S11">
        <v>0</v>
      </c>
      <c r="T11" s="4">
        <f t="shared" si="3"/>
        <v>0</v>
      </c>
      <c r="U11" s="13">
        <v>3</v>
      </c>
      <c r="V11" s="4">
        <f t="shared" si="4"/>
        <v>0.21238938053097345</v>
      </c>
      <c r="W11">
        <v>0</v>
      </c>
      <c r="X11" s="4">
        <f t="shared" si="5"/>
        <v>0</v>
      </c>
      <c r="Y11">
        <v>2</v>
      </c>
      <c r="Z11" s="4">
        <f t="shared" si="2"/>
        <v>0.16326530612244897</v>
      </c>
      <c r="AA11">
        <v>0</v>
      </c>
      <c r="AB11" s="4">
        <f t="shared" si="2"/>
        <v>0</v>
      </c>
    </row>
    <row r="12" spans="2:28" ht="15" customHeight="1" x14ac:dyDescent="0.3">
      <c r="B12" s="7" t="s">
        <v>1</v>
      </c>
      <c r="C12" s="8" t="s">
        <v>2</v>
      </c>
      <c r="D12" s="8" t="s">
        <v>3</v>
      </c>
      <c r="E12" s="8" t="s">
        <v>4</v>
      </c>
      <c r="F12" s="8" t="s">
        <v>5</v>
      </c>
      <c r="G12" s="8" t="s">
        <v>6</v>
      </c>
      <c r="H12" s="8" t="s">
        <v>7</v>
      </c>
      <c r="I12" s="8" t="s">
        <v>8</v>
      </c>
      <c r="J12" s="9" t="s">
        <v>9</v>
      </c>
      <c r="N12" t="s">
        <v>47</v>
      </c>
      <c r="P12" s="12" t="e">
        <f t="shared" si="0"/>
        <v>#DIV/0!</v>
      </c>
      <c r="Q12" s="13">
        <v>17</v>
      </c>
      <c r="R12" s="14">
        <f t="shared" si="1"/>
        <v>1.6385542168674698</v>
      </c>
      <c r="S12" s="13">
        <v>6</v>
      </c>
      <c r="T12" s="4">
        <f t="shared" si="3"/>
        <v>0.69064748201438853</v>
      </c>
      <c r="U12" s="13">
        <v>20</v>
      </c>
      <c r="V12" s="4">
        <f t="shared" si="4"/>
        <v>1.415929203539823</v>
      </c>
      <c r="W12">
        <v>7</v>
      </c>
      <c r="X12" s="4">
        <f t="shared" si="5"/>
        <v>0.67469879518072284</v>
      </c>
      <c r="Y12" s="13">
        <v>20</v>
      </c>
      <c r="Z12" s="4">
        <f t="shared" si="2"/>
        <v>1.6326530612244898</v>
      </c>
      <c r="AA12">
        <v>7</v>
      </c>
      <c r="AB12" s="4">
        <f t="shared" si="2"/>
        <v>0.5714285714285714</v>
      </c>
    </row>
    <row r="13" spans="2:28" x14ac:dyDescent="0.3">
      <c r="B13" s="19" t="s">
        <v>48</v>
      </c>
      <c r="C13" s="20" t="s">
        <v>34</v>
      </c>
      <c r="D13" s="20" t="s">
        <v>34</v>
      </c>
      <c r="E13" s="20" t="s">
        <v>34</v>
      </c>
      <c r="F13" s="20" t="s">
        <v>31</v>
      </c>
      <c r="G13" s="20" t="s">
        <v>32</v>
      </c>
      <c r="H13" s="20" t="s">
        <v>32</v>
      </c>
      <c r="I13" s="20" t="s">
        <v>32</v>
      </c>
      <c r="J13" s="21" t="s">
        <v>32</v>
      </c>
      <c r="N13" t="s">
        <v>34</v>
      </c>
      <c r="P13" s="12" t="e">
        <f t="shared" si="0"/>
        <v>#DIV/0!</v>
      </c>
      <c r="Q13" s="13">
        <v>15</v>
      </c>
      <c r="R13" s="14">
        <f t="shared" si="1"/>
        <v>1.4457831325301205</v>
      </c>
      <c r="S13" s="13">
        <v>15</v>
      </c>
      <c r="T13" s="4">
        <f t="shared" si="3"/>
        <v>1.7266187050359711</v>
      </c>
      <c r="U13" s="13">
        <v>15</v>
      </c>
      <c r="V13" s="4">
        <f t="shared" si="4"/>
        <v>1.0619469026548674</v>
      </c>
      <c r="W13" s="13">
        <v>21</v>
      </c>
      <c r="X13" s="4">
        <f t="shared" si="5"/>
        <v>2.0240963855421685</v>
      </c>
      <c r="Y13">
        <v>17</v>
      </c>
      <c r="Z13" s="4">
        <f t="shared" si="2"/>
        <v>1.3877551020408163</v>
      </c>
      <c r="AA13">
        <v>13</v>
      </c>
      <c r="AB13" s="4">
        <f t="shared" si="2"/>
        <v>1.0612244897959184</v>
      </c>
    </row>
    <row r="14" spans="2:28" ht="15" thickBot="1" x14ac:dyDescent="0.35">
      <c r="B14" s="22" t="s">
        <v>49</v>
      </c>
      <c r="C14" s="23" t="s">
        <v>50</v>
      </c>
      <c r="D14" s="23" t="s">
        <v>29</v>
      </c>
      <c r="E14" s="23" t="s">
        <v>38</v>
      </c>
      <c r="F14" s="23" t="s">
        <v>38</v>
      </c>
      <c r="G14" s="23" t="s">
        <v>51</v>
      </c>
      <c r="H14" s="23" t="s">
        <v>41</v>
      </c>
      <c r="I14" s="23" t="s">
        <v>28</v>
      </c>
      <c r="J14" s="24" t="s">
        <v>28</v>
      </c>
      <c r="N14" t="s">
        <v>52</v>
      </c>
      <c r="P14" s="12" t="e">
        <f t="shared" si="0"/>
        <v>#DIV/0!</v>
      </c>
      <c r="Q14" s="18">
        <v>3</v>
      </c>
      <c r="R14" s="14">
        <f t="shared" si="1"/>
        <v>0.28915662650602408</v>
      </c>
      <c r="S14" s="13">
        <v>8</v>
      </c>
      <c r="T14" s="4">
        <f t="shared" si="3"/>
        <v>0.92086330935251803</v>
      </c>
      <c r="U14" s="13">
        <v>3</v>
      </c>
      <c r="V14" s="4">
        <f t="shared" si="4"/>
        <v>0.21238938053097345</v>
      </c>
      <c r="W14" s="13">
        <v>8</v>
      </c>
      <c r="X14" s="4">
        <f t="shared" si="5"/>
        <v>0.77108433734939763</v>
      </c>
      <c r="Y14">
        <v>3</v>
      </c>
      <c r="Z14" s="4">
        <f t="shared" si="2"/>
        <v>0.24489795918367346</v>
      </c>
      <c r="AA14">
        <v>7</v>
      </c>
      <c r="AB14" s="4">
        <f t="shared" si="2"/>
        <v>0.5714285714285714</v>
      </c>
    </row>
    <row r="15" spans="2:28" ht="15" thickBot="1" x14ac:dyDescent="0.35">
      <c r="C15" s="28"/>
      <c r="D15" s="28"/>
      <c r="E15" s="28"/>
      <c r="F15" s="28"/>
      <c r="G15" s="28"/>
      <c r="H15" s="28"/>
      <c r="I15" s="28"/>
      <c r="J15" s="28"/>
      <c r="N15" t="s">
        <v>53</v>
      </c>
      <c r="P15" s="12" t="e">
        <f t="shared" si="0"/>
        <v>#DIV/0!</v>
      </c>
      <c r="Q15" s="13">
        <v>16</v>
      </c>
      <c r="R15" s="14">
        <f t="shared" si="1"/>
        <v>1.5421686746987953</v>
      </c>
      <c r="S15" s="13">
        <v>16</v>
      </c>
      <c r="T15" s="4">
        <f t="shared" si="3"/>
        <v>1.8417266187050361</v>
      </c>
      <c r="U15" s="13">
        <v>19</v>
      </c>
      <c r="V15" s="4">
        <f t="shared" si="4"/>
        <v>1.345132743362832</v>
      </c>
      <c r="W15" s="13">
        <v>17</v>
      </c>
      <c r="X15" s="4">
        <f t="shared" si="5"/>
        <v>1.6385542168674698</v>
      </c>
      <c r="Y15" s="13">
        <v>17</v>
      </c>
      <c r="Z15" s="4">
        <f t="shared" si="2"/>
        <v>1.3877551020408163</v>
      </c>
      <c r="AA15">
        <v>14</v>
      </c>
      <c r="AB15" s="4">
        <f t="shared" si="2"/>
        <v>1.1428571428571428</v>
      </c>
    </row>
    <row r="16" spans="2:28" ht="24" hidden="1" customHeight="1" x14ac:dyDescent="0.3">
      <c r="B16" s="1" t="s">
        <v>54</v>
      </c>
      <c r="C16" s="2"/>
      <c r="D16" s="2"/>
      <c r="E16" s="2"/>
      <c r="F16" s="2"/>
      <c r="G16" s="2"/>
      <c r="H16" s="2"/>
      <c r="I16" s="2"/>
      <c r="J16" s="3"/>
      <c r="N16" t="s">
        <v>41</v>
      </c>
      <c r="P16" s="12"/>
      <c r="Q16" s="18">
        <v>14</v>
      </c>
      <c r="R16" s="14">
        <f t="shared" si="1"/>
        <v>1.3493975903614457</v>
      </c>
      <c r="S16" s="13">
        <v>9</v>
      </c>
      <c r="T16" s="4">
        <f t="shared" si="3"/>
        <v>1.0359712230215827</v>
      </c>
      <c r="U16" s="13">
        <v>17</v>
      </c>
      <c r="V16" s="4">
        <f t="shared" si="4"/>
        <v>1.2035398230088497</v>
      </c>
      <c r="W16" s="13">
        <v>11</v>
      </c>
      <c r="X16" s="4">
        <f t="shared" si="5"/>
        <v>1.0602409638554218</v>
      </c>
      <c r="Y16" s="13">
        <v>16</v>
      </c>
      <c r="Z16" s="4">
        <f t="shared" si="2"/>
        <v>1.3061224489795917</v>
      </c>
      <c r="AA16">
        <v>11</v>
      </c>
      <c r="AB16" s="4">
        <f t="shared" si="2"/>
        <v>0.89795918367346939</v>
      </c>
    </row>
    <row r="17" spans="2:28" ht="15" hidden="1" thickBot="1" x14ac:dyDescent="0.35"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9</v>
      </c>
      <c r="N17" t="s">
        <v>40</v>
      </c>
      <c r="P17" s="12"/>
      <c r="Q17" s="13">
        <v>7</v>
      </c>
      <c r="R17" s="14">
        <f t="shared" si="1"/>
        <v>0.67469879518072284</v>
      </c>
      <c r="S17" s="13">
        <v>5</v>
      </c>
      <c r="T17" s="4">
        <f t="shared" si="3"/>
        <v>0.57553956834532372</v>
      </c>
      <c r="U17" s="13">
        <v>15</v>
      </c>
      <c r="V17" s="4">
        <f t="shared" si="4"/>
        <v>1.0619469026548674</v>
      </c>
      <c r="W17" s="13">
        <v>7</v>
      </c>
      <c r="X17" s="4">
        <f t="shared" si="5"/>
        <v>0.67469879518072284</v>
      </c>
      <c r="Y17">
        <v>13</v>
      </c>
      <c r="Z17" s="4">
        <f t="shared" si="2"/>
        <v>1.0612244897959184</v>
      </c>
      <c r="AA17">
        <v>6</v>
      </c>
      <c r="AB17" s="4">
        <f t="shared" si="2"/>
        <v>0.48979591836734693</v>
      </c>
    </row>
    <row r="18" spans="2:28" ht="24" hidden="1" customHeight="1" x14ac:dyDescent="0.3">
      <c r="B18" s="7" t="s">
        <v>55</v>
      </c>
      <c r="C18" s="10" t="s">
        <v>18</v>
      </c>
      <c r="D18" s="10" t="s">
        <v>18</v>
      </c>
      <c r="E18" s="10" t="s">
        <v>18</v>
      </c>
      <c r="F18" s="10" t="s">
        <v>18</v>
      </c>
      <c r="G18" s="10" t="s">
        <v>18</v>
      </c>
      <c r="H18" s="10" t="s">
        <v>18</v>
      </c>
      <c r="I18" s="10" t="s">
        <v>18</v>
      </c>
      <c r="J18" s="10" t="s">
        <v>18</v>
      </c>
      <c r="N18" t="s">
        <v>56</v>
      </c>
      <c r="P18" s="12"/>
      <c r="Q18">
        <v>1</v>
      </c>
      <c r="R18" s="14">
        <f t="shared" si="1"/>
        <v>9.6385542168674704E-2</v>
      </c>
      <c r="S18">
        <v>0</v>
      </c>
      <c r="T18" s="4">
        <f t="shared" si="3"/>
        <v>0</v>
      </c>
      <c r="U18">
        <v>1</v>
      </c>
      <c r="V18" s="4">
        <f t="shared" si="4"/>
        <v>7.0796460176991149E-2</v>
      </c>
      <c r="X18" s="4">
        <f t="shared" si="5"/>
        <v>0</v>
      </c>
      <c r="Y18">
        <v>1</v>
      </c>
      <c r="Z18" s="4">
        <f t="shared" si="2"/>
        <v>8.1632653061224483E-2</v>
      </c>
      <c r="AA18">
        <v>0</v>
      </c>
      <c r="AB18" s="4">
        <f t="shared" si="2"/>
        <v>0</v>
      </c>
    </row>
    <row r="19" spans="2:28" ht="24" hidden="1" customHeight="1" thickBot="1" x14ac:dyDescent="0.35">
      <c r="B19" s="11" t="s">
        <v>57</v>
      </c>
      <c r="C19" s="10" t="s">
        <v>18</v>
      </c>
      <c r="D19" s="10" t="s">
        <v>18</v>
      </c>
      <c r="E19" s="10" t="s">
        <v>18</v>
      </c>
      <c r="F19" s="10" t="s">
        <v>18</v>
      </c>
      <c r="G19" s="10" t="s">
        <v>18</v>
      </c>
      <c r="H19" s="10" t="s">
        <v>18</v>
      </c>
      <c r="I19" s="10" t="s">
        <v>18</v>
      </c>
      <c r="J19" s="10" t="s">
        <v>18</v>
      </c>
      <c r="N19" t="s">
        <v>58</v>
      </c>
      <c r="P19" s="12"/>
      <c r="Q19" s="18">
        <v>3</v>
      </c>
      <c r="R19" s="14">
        <f t="shared" si="1"/>
        <v>0.28915662650602408</v>
      </c>
      <c r="S19" s="13">
        <v>4</v>
      </c>
      <c r="T19" s="4">
        <f t="shared" si="3"/>
        <v>0.46043165467625902</v>
      </c>
      <c r="U19" s="13">
        <v>3</v>
      </c>
      <c r="V19" s="4">
        <f t="shared" si="4"/>
        <v>0.21238938053097345</v>
      </c>
      <c r="W19" s="13">
        <v>5</v>
      </c>
      <c r="X19" s="4">
        <f t="shared" si="5"/>
        <v>0.48192771084337349</v>
      </c>
      <c r="Y19">
        <v>3</v>
      </c>
      <c r="Z19" s="4">
        <f t="shared" si="2"/>
        <v>0.24489795918367346</v>
      </c>
      <c r="AA19">
        <v>4</v>
      </c>
      <c r="AB19" s="4">
        <f t="shared" si="2"/>
        <v>0.32653061224489793</v>
      </c>
    </row>
    <row r="20" spans="2:28" ht="22.2" hidden="1" customHeight="1" thickBot="1" x14ac:dyDescent="0.35">
      <c r="B20" s="29"/>
      <c r="C20" s="28"/>
      <c r="D20" s="28"/>
      <c r="E20" s="28"/>
      <c r="F20" s="28"/>
      <c r="G20" s="28"/>
      <c r="H20" s="28"/>
      <c r="I20" s="28"/>
      <c r="J20" s="28"/>
      <c r="N20" t="s">
        <v>59</v>
      </c>
      <c r="P20" s="12"/>
      <c r="R20" s="14"/>
      <c r="U20" s="13">
        <v>1</v>
      </c>
      <c r="V20" s="4">
        <f t="shared" si="4"/>
        <v>7.0796460176991149E-2</v>
      </c>
      <c r="X20" s="4">
        <f t="shared" si="5"/>
        <v>0</v>
      </c>
      <c r="Z20" s="4"/>
      <c r="AB20" s="4"/>
    </row>
    <row r="21" spans="2:28" x14ac:dyDescent="0.3">
      <c r="B21" s="30" t="s">
        <v>60</v>
      </c>
      <c r="C21" s="31"/>
      <c r="D21" s="31"/>
      <c r="E21" s="31"/>
      <c r="F21" s="31"/>
      <c r="G21" s="31"/>
      <c r="H21" s="31"/>
      <c r="I21" s="31"/>
      <c r="J21" s="32"/>
      <c r="O21">
        <f>SUM(O4:O15)</f>
        <v>0</v>
      </c>
      <c r="Q21">
        <f>SUM(Q4:Q19)</f>
        <v>166</v>
      </c>
      <c r="R21"/>
      <c r="S21">
        <f t="shared" ref="S21:Y21" si="6">SUM(S4:S19)</f>
        <v>139</v>
      </c>
      <c r="T21"/>
      <c r="U21">
        <f>SUM(U4:U20)</f>
        <v>226</v>
      </c>
      <c r="V21"/>
      <c r="W21">
        <f t="shared" si="6"/>
        <v>166</v>
      </c>
      <c r="Y21">
        <f t="shared" si="6"/>
        <v>196</v>
      </c>
      <c r="AA21">
        <f t="shared" ref="AA21" si="7">SUM(AA4:AA19)</f>
        <v>129</v>
      </c>
    </row>
    <row r="22" spans="2:28" ht="18.600000000000001" customHeight="1" x14ac:dyDescent="0.3">
      <c r="B22" s="7" t="s">
        <v>1</v>
      </c>
      <c r="C22" s="8" t="s">
        <v>2</v>
      </c>
      <c r="D22" s="8" t="s">
        <v>3</v>
      </c>
      <c r="E22" s="8" t="s">
        <v>4</v>
      </c>
      <c r="F22" s="8" t="s">
        <v>5</v>
      </c>
      <c r="G22" s="8" t="s">
        <v>6</v>
      </c>
      <c r="H22" s="8" t="s">
        <v>7</v>
      </c>
      <c r="I22" s="8" t="s">
        <v>8</v>
      </c>
      <c r="J22" s="9" t="s">
        <v>9</v>
      </c>
      <c r="N22" t="s">
        <v>61</v>
      </c>
      <c r="O22">
        <f>O21/16</f>
        <v>0</v>
      </c>
      <c r="Q22">
        <f>Q21/16</f>
        <v>10.375</v>
      </c>
      <c r="S22">
        <f>S21/16</f>
        <v>8.6875</v>
      </c>
      <c r="U22">
        <f>U21/16</f>
        <v>14.125</v>
      </c>
      <c r="W22">
        <f>W21/16</f>
        <v>10.375</v>
      </c>
      <c r="Y22">
        <f>Y21/16</f>
        <v>12.25</v>
      </c>
      <c r="AA22">
        <f>AA21/16</f>
        <v>8.0625</v>
      </c>
    </row>
    <row r="23" spans="2:28" x14ac:dyDescent="0.3">
      <c r="B23" s="19" t="s">
        <v>62</v>
      </c>
      <c r="C23" s="20" t="s">
        <v>34</v>
      </c>
      <c r="D23" s="20" t="s">
        <v>35</v>
      </c>
      <c r="E23" s="20" t="s">
        <v>41</v>
      </c>
      <c r="F23" s="33" t="s">
        <v>42</v>
      </c>
      <c r="G23" s="20" t="s">
        <v>38</v>
      </c>
      <c r="H23" s="20" t="s">
        <v>38</v>
      </c>
      <c r="I23" s="20" t="s">
        <v>38</v>
      </c>
      <c r="J23" s="34" t="s">
        <v>38</v>
      </c>
      <c r="N23" t="s">
        <v>63</v>
      </c>
      <c r="O23">
        <f>O21/24</f>
        <v>0</v>
      </c>
      <c r="Q23">
        <f>Q21/24</f>
        <v>6.916666666666667</v>
      </c>
      <c r="S23">
        <f>S21/24</f>
        <v>5.791666666666667</v>
      </c>
      <c r="U23">
        <f>U21/24</f>
        <v>9.4166666666666661</v>
      </c>
      <c r="W23">
        <f>W21/24</f>
        <v>6.916666666666667</v>
      </c>
      <c r="Y23">
        <f>Y21/24</f>
        <v>8.1666666666666661</v>
      </c>
      <c r="AA23">
        <f>AA21/24</f>
        <v>5.375</v>
      </c>
    </row>
    <row r="24" spans="2:28" ht="15" thickBot="1" x14ac:dyDescent="0.35">
      <c r="B24" s="22" t="s">
        <v>64</v>
      </c>
      <c r="C24" s="35" t="s">
        <v>31</v>
      </c>
      <c r="D24" s="23" t="s">
        <v>40</v>
      </c>
      <c r="E24" s="23" t="s">
        <v>36</v>
      </c>
      <c r="F24" s="23" t="s">
        <v>32</v>
      </c>
      <c r="G24" s="23" t="s">
        <v>65</v>
      </c>
      <c r="H24" s="23" t="s">
        <v>28</v>
      </c>
      <c r="I24" s="23" t="s">
        <v>28</v>
      </c>
      <c r="J24" s="24" t="s">
        <v>28</v>
      </c>
      <c r="K24">
        <f>U4+U11+U9+U16+U12+U5+U6</f>
        <v>116</v>
      </c>
    </row>
    <row r="25" spans="2:28" ht="15" thickBot="1" x14ac:dyDescent="0.35">
      <c r="B25" s="36"/>
      <c r="C25" s="37"/>
      <c r="D25" s="37"/>
      <c r="E25" s="37"/>
      <c r="F25" s="37"/>
      <c r="G25" s="37"/>
      <c r="H25" s="37"/>
      <c r="I25" s="37"/>
      <c r="J25" s="37"/>
      <c r="K25">
        <f>U8+U20+U10+U14+U7+U15+U19+U13+U17</f>
        <v>109</v>
      </c>
    </row>
    <row r="26" spans="2:28" x14ac:dyDescent="0.3">
      <c r="B26" s="38" t="s">
        <v>66</v>
      </c>
      <c r="C26" s="39"/>
      <c r="D26" s="39"/>
      <c r="E26" s="39"/>
      <c r="F26" s="39"/>
      <c r="G26" s="39"/>
      <c r="H26" s="39"/>
      <c r="I26" s="39"/>
      <c r="J26" s="40"/>
    </row>
    <row r="27" spans="2:28" ht="18" customHeight="1" x14ac:dyDescent="0.3">
      <c r="B27" s="7" t="s">
        <v>1</v>
      </c>
      <c r="C27" s="8" t="s">
        <v>2</v>
      </c>
      <c r="D27" s="8" t="s">
        <v>3</v>
      </c>
      <c r="E27" s="8" t="s">
        <v>4</v>
      </c>
      <c r="F27" s="8" t="s">
        <v>5</v>
      </c>
      <c r="G27" s="8" t="s">
        <v>6</v>
      </c>
      <c r="H27" s="8" t="s">
        <v>7</v>
      </c>
      <c r="I27" s="8" t="s">
        <v>8</v>
      </c>
      <c r="J27" s="9" t="s">
        <v>9</v>
      </c>
    </row>
    <row r="28" spans="2:28" ht="15" customHeight="1" x14ac:dyDescent="0.3">
      <c r="B28" s="19" t="s">
        <v>48</v>
      </c>
      <c r="C28" s="20" t="s">
        <v>50</v>
      </c>
      <c r="D28" s="20" t="s">
        <v>29</v>
      </c>
      <c r="E28" s="20" t="s">
        <v>38</v>
      </c>
      <c r="F28" s="20" t="s">
        <v>38</v>
      </c>
      <c r="G28" s="20" t="s">
        <v>51</v>
      </c>
      <c r="H28" s="20" t="s">
        <v>41</v>
      </c>
      <c r="I28" s="20" t="s">
        <v>28</v>
      </c>
      <c r="J28" s="21" t="s">
        <v>28</v>
      </c>
    </row>
    <row r="29" spans="2:28" x14ac:dyDescent="0.3">
      <c r="B29" s="19" t="s">
        <v>49</v>
      </c>
      <c r="C29" s="20" t="s">
        <v>34</v>
      </c>
      <c r="D29" s="20" t="s">
        <v>34</v>
      </c>
      <c r="E29" s="20" t="s">
        <v>34</v>
      </c>
      <c r="F29" s="20" t="s">
        <v>31</v>
      </c>
      <c r="G29" s="20" t="s">
        <v>32</v>
      </c>
      <c r="H29" s="20" t="s">
        <v>32</v>
      </c>
      <c r="I29" s="20" t="s">
        <v>32</v>
      </c>
      <c r="J29" s="34" t="s">
        <v>32</v>
      </c>
      <c r="K29">
        <f>W13+W15+W4+W6+W10+W5</f>
        <v>80</v>
      </c>
    </row>
    <row r="30" spans="2:28" ht="15" thickBot="1" x14ac:dyDescent="0.35">
      <c r="K30">
        <f>W12+W7+W16+W14+W8+W9+W17+W19</f>
        <v>86</v>
      </c>
    </row>
    <row r="31" spans="2:28" ht="24" hidden="1" customHeight="1" x14ac:dyDescent="0.3">
      <c r="B31" s="1" t="s">
        <v>67</v>
      </c>
      <c r="C31" s="2"/>
      <c r="D31" s="2"/>
      <c r="E31" s="2"/>
      <c r="F31" s="2"/>
      <c r="G31" s="2"/>
      <c r="H31" s="2"/>
      <c r="I31" s="2"/>
      <c r="J31" s="3"/>
    </row>
    <row r="32" spans="2:28" ht="15" hidden="1" thickBot="1" x14ac:dyDescent="0.35">
      <c r="B32" s="7" t="s">
        <v>1</v>
      </c>
      <c r="C32" s="8" t="s">
        <v>2</v>
      </c>
      <c r="D32" s="8" t="s">
        <v>3</v>
      </c>
      <c r="E32" s="8" t="s">
        <v>4</v>
      </c>
      <c r="F32" s="8" t="s">
        <v>5</v>
      </c>
      <c r="G32" s="8" t="s">
        <v>6</v>
      </c>
      <c r="H32" s="8" t="s">
        <v>7</v>
      </c>
      <c r="I32" s="8" t="s">
        <v>8</v>
      </c>
      <c r="J32" s="9" t="s">
        <v>9</v>
      </c>
    </row>
    <row r="33" spans="2:28" ht="15" hidden="1" thickBot="1" x14ac:dyDescent="0.35">
      <c r="B33" s="7" t="s">
        <v>55</v>
      </c>
      <c r="C33" s="10" t="s">
        <v>18</v>
      </c>
      <c r="D33" s="10" t="s">
        <v>18</v>
      </c>
      <c r="E33" s="10" t="s">
        <v>18</v>
      </c>
      <c r="F33" s="10" t="s">
        <v>18</v>
      </c>
      <c r="G33" s="10" t="s">
        <v>18</v>
      </c>
      <c r="H33" s="10" t="s">
        <v>18</v>
      </c>
      <c r="I33" s="10" t="s">
        <v>18</v>
      </c>
      <c r="J33" s="10" t="s">
        <v>18</v>
      </c>
      <c r="O33" t="s">
        <v>19</v>
      </c>
      <c r="P33" s="12" t="s">
        <v>20</v>
      </c>
      <c r="Q33" t="s">
        <v>21</v>
      </c>
      <c r="R33" s="14" t="s">
        <v>20</v>
      </c>
      <c r="S33" t="s">
        <v>22</v>
      </c>
      <c r="T33" s="4" t="s">
        <v>20</v>
      </c>
      <c r="U33" t="s">
        <v>23</v>
      </c>
      <c r="V33" s="4" t="s">
        <v>20</v>
      </c>
      <c r="W33" t="s">
        <v>24</v>
      </c>
      <c r="X33" t="s">
        <v>20</v>
      </c>
      <c r="Y33" t="s">
        <v>25</v>
      </c>
      <c r="Z33" t="s">
        <v>20</v>
      </c>
      <c r="AA33" t="s">
        <v>26</v>
      </c>
      <c r="AB33" t="s">
        <v>20</v>
      </c>
    </row>
    <row r="34" spans="2:28" ht="24" hidden="1" customHeight="1" thickBot="1" x14ac:dyDescent="0.35">
      <c r="B34" s="11" t="s">
        <v>57</v>
      </c>
      <c r="C34" s="10" t="s">
        <v>18</v>
      </c>
      <c r="D34" s="10" t="s">
        <v>18</v>
      </c>
      <c r="E34" s="10" t="s">
        <v>18</v>
      </c>
      <c r="F34" s="10" t="s">
        <v>18</v>
      </c>
      <c r="G34" s="10" t="s">
        <v>18</v>
      </c>
      <c r="H34" s="10" t="s">
        <v>18</v>
      </c>
      <c r="I34" s="10" t="s">
        <v>18</v>
      </c>
      <c r="J34" s="10" t="s">
        <v>18</v>
      </c>
      <c r="N34" t="s">
        <v>28</v>
      </c>
      <c r="P34" s="12" t="e">
        <v>#DIV/0!</v>
      </c>
      <c r="Q34">
        <v>20</v>
      </c>
      <c r="R34" s="14">
        <v>1.927710843373494</v>
      </c>
      <c r="S34">
        <v>18</v>
      </c>
      <c r="T34" s="4">
        <v>2.0719424460431655</v>
      </c>
      <c r="U34">
        <v>49</v>
      </c>
      <c r="V34" s="4">
        <v>3.4690265486725664</v>
      </c>
      <c r="W34">
        <v>26</v>
      </c>
      <c r="X34">
        <v>2.5060240963855422</v>
      </c>
      <c r="Y34" s="4">
        <v>36</v>
      </c>
      <c r="Z34">
        <v>2.9387755102040818</v>
      </c>
      <c r="AA34" s="4">
        <v>21</v>
      </c>
      <c r="AB34">
        <v>1.7142857142857142</v>
      </c>
    </row>
    <row r="35" spans="2:28" ht="24" hidden="1" customHeight="1" thickBot="1" x14ac:dyDescent="0.35">
      <c r="B35" s="29"/>
      <c r="C35" s="28"/>
      <c r="D35" s="28"/>
      <c r="E35" s="28"/>
      <c r="F35" s="28"/>
      <c r="G35" s="28"/>
      <c r="H35" s="28"/>
      <c r="I35" s="28"/>
      <c r="J35" s="28"/>
      <c r="N35" t="s">
        <v>29</v>
      </c>
      <c r="P35" s="12" t="e">
        <v>#DIV/0!</v>
      </c>
      <c r="Q35">
        <v>3</v>
      </c>
      <c r="R35" s="14">
        <v>0.28915662650602408</v>
      </c>
      <c r="S35">
        <v>5</v>
      </c>
      <c r="T35" s="4">
        <v>0.57553956834532372</v>
      </c>
      <c r="U35">
        <v>5</v>
      </c>
      <c r="V35" s="4">
        <v>0.35398230088495575</v>
      </c>
      <c r="W35">
        <v>5</v>
      </c>
      <c r="X35">
        <v>0.48192771084337349</v>
      </c>
      <c r="Y35" s="4">
        <v>5</v>
      </c>
      <c r="Z35">
        <v>0.40816326530612246</v>
      </c>
      <c r="AA35">
        <v>5</v>
      </c>
      <c r="AB35">
        <v>0.40816326530612246</v>
      </c>
    </row>
    <row r="36" spans="2:28" x14ac:dyDescent="0.3">
      <c r="B36" s="41" t="s">
        <v>68</v>
      </c>
      <c r="C36" s="42"/>
      <c r="D36" s="42"/>
      <c r="E36" s="42"/>
      <c r="F36" s="42"/>
      <c r="G36" s="42"/>
      <c r="H36" s="42"/>
      <c r="I36" s="42"/>
      <c r="J36" s="43"/>
      <c r="N36" t="s">
        <v>31</v>
      </c>
      <c r="P36" t="e">
        <v>#DIV/0!</v>
      </c>
      <c r="Q36">
        <v>14</v>
      </c>
      <c r="R36" s="4">
        <v>1.3493975903614457</v>
      </c>
      <c r="S36">
        <v>4</v>
      </c>
      <c r="T36" s="4">
        <v>0.46043165467625902</v>
      </c>
      <c r="U36">
        <v>16</v>
      </c>
      <c r="V36" s="4">
        <v>1.1327433628318584</v>
      </c>
      <c r="W36">
        <v>4</v>
      </c>
      <c r="X36">
        <v>0.38554216867469882</v>
      </c>
      <c r="Y36" s="4">
        <v>16</v>
      </c>
      <c r="Z36">
        <v>1.3061224489795917</v>
      </c>
      <c r="AA36" s="4">
        <v>4</v>
      </c>
      <c r="AB36">
        <v>0.32653061224489793</v>
      </c>
    </row>
    <row r="37" spans="2:28" x14ac:dyDescent="0.3">
      <c r="B37" s="7" t="s">
        <v>1</v>
      </c>
      <c r="C37" s="8" t="s">
        <v>2</v>
      </c>
      <c r="D37" s="8" t="s">
        <v>3</v>
      </c>
      <c r="E37" s="8" t="s">
        <v>4</v>
      </c>
      <c r="F37" s="8" t="s">
        <v>5</v>
      </c>
      <c r="G37" s="8" t="s">
        <v>6</v>
      </c>
      <c r="H37" s="8" t="s">
        <v>7</v>
      </c>
      <c r="I37" s="8" t="s">
        <v>8</v>
      </c>
      <c r="J37" s="9" t="s">
        <v>9</v>
      </c>
      <c r="N37" t="s">
        <v>32</v>
      </c>
      <c r="P37" t="e">
        <v>#DIV/0!</v>
      </c>
      <c r="Q37">
        <v>32</v>
      </c>
      <c r="R37" s="4">
        <v>3.0843373493975905</v>
      </c>
      <c r="S37">
        <v>35</v>
      </c>
      <c r="T37" s="4">
        <v>4.028776978417266</v>
      </c>
      <c r="U37">
        <v>40</v>
      </c>
      <c r="V37" s="4">
        <v>2.831858407079646</v>
      </c>
      <c r="W37">
        <v>39</v>
      </c>
      <c r="X37">
        <v>3.7590361445783134</v>
      </c>
      <c r="Y37" s="4">
        <v>34</v>
      </c>
      <c r="Z37">
        <v>2.7755102040816326</v>
      </c>
      <c r="AA37" s="4">
        <v>26</v>
      </c>
      <c r="AB37">
        <v>2.1224489795918369</v>
      </c>
    </row>
    <row r="38" spans="2:28" x14ac:dyDescent="0.3">
      <c r="B38" s="19" t="s">
        <v>62</v>
      </c>
      <c r="C38" s="20" t="s">
        <v>34</v>
      </c>
      <c r="D38" s="20" t="s">
        <v>35</v>
      </c>
      <c r="E38" s="20" t="s">
        <v>36</v>
      </c>
      <c r="F38" s="20" t="s">
        <v>32</v>
      </c>
      <c r="G38" s="20" t="s">
        <v>32</v>
      </c>
      <c r="H38" s="20" t="s">
        <v>69</v>
      </c>
      <c r="I38" s="20" t="s">
        <v>28</v>
      </c>
      <c r="J38" s="34" t="s">
        <v>28</v>
      </c>
      <c r="N38" t="s">
        <v>38</v>
      </c>
      <c r="P38" t="e">
        <v>#DIV/0!</v>
      </c>
      <c r="Q38">
        <v>9</v>
      </c>
      <c r="R38" s="4">
        <v>0.86746987951807231</v>
      </c>
      <c r="S38">
        <v>6</v>
      </c>
      <c r="T38" s="4">
        <v>0.69064748201438853</v>
      </c>
      <c r="U38">
        <v>9</v>
      </c>
      <c r="V38" s="4">
        <v>0.63716814159292035</v>
      </c>
      <c r="W38">
        <v>6</v>
      </c>
      <c r="X38">
        <v>0.57831325301204817</v>
      </c>
      <c r="Y38" s="4">
        <v>8</v>
      </c>
      <c r="Z38">
        <v>0.65306122448979587</v>
      </c>
      <c r="AA38" s="4">
        <v>6</v>
      </c>
      <c r="AB38">
        <v>0.48979591836734693</v>
      </c>
    </row>
    <row r="39" spans="2:28" ht="15" thickBot="1" x14ac:dyDescent="0.35">
      <c r="B39" s="22" t="s">
        <v>64</v>
      </c>
      <c r="C39" s="35" t="s">
        <v>31</v>
      </c>
      <c r="D39" s="23" t="s">
        <v>40</v>
      </c>
      <c r="E39" s="23" t="s">
        <v>41</v>
      </c>
      <c r="F39" s="23" t="s">
        <v>42</v>
      </c>
      <c r="G39" s="23" t="s">
        <v>38</v>
      </c>
      <c r="H39" s="23" t="s">
        <v>38</v>
      </c>
      <c r="I39" s="23" t="s">
        <v>38</v>
      </c>
      <c r="J39" s="24" t="s">
        <v>38</v>
      </c>
      <c r="K39">
        <f>Y47+Y43+Y45+Y37+Y41+Y38+Y39</f>
        <v>95</v>
      </c>
      <c r="N39" t="s">
        <v>43</v>
      </c>
      <c r="P39" t="e">
        <v>#DIV/0!</v>
      </c>
      <c r="Q39">
        <v>6</v>
      </c>
      <c r="R39" s="4">
        <v>0.57831325301204817</v>
      </c>
      <c r="S39">
        <v>1</v>
      </c>
      <c r="T39" s="4">
        <v>0.11510791366906475</v>
      </c>
      <c r="U39">
        <v>6</v>
      </c>
      <c r="V39" s="4">
        <v>0.4247787610619469</v>
      </c>
      <c r="W39">
        <v>3</v>
      </c>
      <c r="X39">
        <v>0.28915662650602408</v>
      </c>
      <c r="Y39" s="4">
        <v>4</v>
      </c>
      <c r="Z39">
        <v>0.32653061224489793</v>
      </c>
      <c r="AA39">
        <v>1</v>
      </c>
      <c r="AB39">
        <v>8.1632653061224483E-2</v>
      </c>
    </row>
    <row r="40" spans="2:28" ht="15" thickBot="1" x14ac:dyDescent="0.35">
      <c r="B40" s="36"/>
      <c r="C40" s="37"/>
      <c r="D40" s="37"/>
      <c r="E40" s="37"/>
      <c r="F40" s="37"/>
      <c r="G40" s="37"/>
      <c r="H40" s="37"/>
      <c r="I40" s="37"/>
      <c r="J40" s="37"/>
      <c r="K40">
        <f>Y46+Y40+Y44+Y42+Y35+Y34+Y36</f>
        <v>97</v>
      </c>
      <c r="N40" t="s">
        <v>44</v>
      </c>
      <c r="P40" t="e">
        <v>#DIV/0!</v>
      </c>
      <c r="Q40">
        <v>4</v>
      </c>
      <c r="R40" s="4">
        <v>0.38554216867469882</v>
      </c>
      <c r="S40">
        <v>7</v>
      </c>
      <c r="T40" s="4">
        <v>0.80575539568345322</v>
      </c>
      <c r="U40">
        <v>4</v>
      </c>
      <c r="V40" s="4">
        <v>0.2831858407079646</v>
      </c>
      <c r="W40">
        <v>7</v>
      </c>
      <c r="X40">
        <v>0.67469879518072284</v>
      </c>
      <c r="Y40">
        <v>1</v>
      </c>
      <c r="Z40">
        <v>8.1632653061224483E-2</v>
      </c>
      <c r="AA40" s="4">
        <v>4</v>
      </c>
      <c r="AB40">
        <v>0.32653061224489793</v>
      </c>
    </row>
    <row r="41" spans="2:28" x14ac:dyDescent="0.3">
      <c r="B41" s="44" t="s">
        <v>70</v>
      </c>
      <c r="C41" s="45"/>
      <c r="D41" s="45"/>
      <c r="E41" s="45"/>
      <c r="F41" s="45"/>
      <c r="G41" s="45"/>
      <c r="H41" s="45"/>
      <c r="I41" s="45"/>
      <c r="J41" s="46"/>
      <c r="N41" t="s">
        <v>46</v>
      </c>
      <c r="P41" t="e">
        <v>#DIV/0!</v>
      </c>
      <c r="Q41">
        <v>2</v>
      </c>
      <c r="R41" s="4">
        <v>0.19277108433734941</v>
      </c>
      <c r="S41">
        <v>0</v>
      </c>
      <c r="T41" s="4">
        <v>0</v>
      </c>
      <c r="U41">
        <v>3</v>
      </c>
      <c r="V41" s="4">
        <v>0.21238938053097345</v>
      </c>
      <c r="W41">
        <v>0</v>
      </c>
      <c r="X41">
        <v>0</v>
      </c>
      <c r="Y41" s="4">
        <v>2</v>
      </c>
      <c r="Z41">
        <v>0.16326530612244897</v>
      </c>
      <c r="AB41">
        <v>0</v>
      </c>
    </row>
    <row r="42" spans="2:28" x14ac:dyDescent="0.3">
      <c r="B42" s="7" t="s">
        <v>1</v>
      </c>
      <c r="C42" s="8" t="s">
        <v>2</v>
      </c>
      <c r="D42" s="8" t="s">
        <v>3</v>
      </c>
      <c r="E42" s="8" t="s">
        <v>4</v>
      </c>
      <c r="F42" s="8" t="s">
        <v>5</v>
      </c>
      <c r="G42" s="8" t="s">
        <v>6</v>
      </c>
      <c r="H42" s="8" t="s">
        <v>7</v>
      </c>
      <c r="I42" s="8" t="s">
        <v>8</v>
      </c>
      <c r="J42" s="9" t="s">
        <v>9</v>
      </c>
      <c r="N42" t="s">
        <v>47</v>
      </c>
      <c r="P42" t="e">
        <v>#DIV/0!</v>
      </c>
      <c r="Q42">
        <v>17</v>
      </c>
      <c r="R42" s="4">
        <v>1.6385542168674698</v>
      </c>
      <c r="S42">
        <v>6</v>
      </c>
      <c r="T42" s="4">
        <v>0.69064748201438853</v>
      </c>
      <c r="U42">
        <v>20</v>
      </c>
      <c r="V42" s="4">
        <v>1.415929203539823</v>
      </c>
      <c r="W42">
        <v>7</v>
      </c>
      <c r="X42">
        <v>0.67469879518072284</v>
      </c>
      <c r="Y42" s="4">
        <v>20</v>
      </c>
      <c r="Z42">
        <v>1.6326530612244898</v>
      </c>
      <c r="AA42" s="4">
        <v>7</v>
      </c>
      <c r="AB42">
        <v>0.5714285714285714</v>
      </c>
    </row>
    <row r="43" spans="2:28" x14ac:dyDescent="0.3">
      <c r="B43" s="19" t="s">
        <v>48</v>
      </c>
      <c r="C43" s="20" t="s">
        <v>34</v>
      </c>
      <c r="D43" s="20" t="s">
        <v>34</v>
      </c>
      <c r="E43" s="20" t="s">
        <v>34</v>
      </c>
      <c r="F43" s="20" t="s">
        <v>31</v>
      </c>
      <c r="G43" s="20" t="s">
        <v>32</v>
      </c>
      <c r="H43" s="20" t="s">
        <v>32</v>
      </c>
      <c r="I43" s="20" t="s">
        <v>32</v>
      </c>
      <c r="J43" s="21" t="s">
        <v>32</v>
      </c>
      <c r="N43" t="s">
        <v>34</v>
      </c>
      <c r="P43" t="e">
        <v>#DIV/0!</v>
      </c>
      <c r="Q43">
        <v>15</v>
      </c>
      <c r="R43" s="4">
        <v>1.4457831325301205</v>
      </c>
      <c r="S43">
        <v>15</v>
      </c>
      <c r="T43" s="4">
        <v>1.7266187050359711</v>
      </c>
      <c r="U43">
        <v>15</v>
      </c>
      <c r="V43" s="4">
        <v>1.0619469026548674</v>
      </c>
      <c r="W43">
        <v>21</v>
      </c>
      <c r="X43">
        <v>2.0240963855421685</v>
      </c>
      <c r="Y43" s="4">
        <v>17</v>
      </c>
      <c r="Z43" s="4">
        <f t="shared" ref="Z43:Z49" si="8">Y43/$Y$22</f>
        <v>1.3877551020408163</v>
      </c>
      <c r="AA43" s="4">
        <v>13</v>
      </c>
      <c r="AB43" s="4">
        <f t="shared" ref="AB43:AB49" si="9">AA43/$Y$22</f>
        <v>1.0612244897959184</v>
      </c>
    </row>
    <row r="44" spans="2:28" ht="18" customHeight="1" x14ac:dyDescent="0.3">
      <c r="B44" s="19" t="s">
        <v>49</v>
      </c>
      <c r="C44" s="20" t="s">
        <v>50</v>
      </c>
      <c r="D44" s="20" t="s">
        <v>29</v>
      </c>
      <c r="E44" s="20" t="s">
        <v>38</v>
      </c>
      <c r="F44" s="20" t="s">
        <v>38</v>
      </c>
      <c r="G44" s="20" t="s">
        <v>51</v>
      </c>
      <c r="H44" s="20" t="s">
        <v>41</v>
      </c>
      <c r="I44" s="20" t="s">
        <v>28</v>
      </c>
      <c r="J44" s="34" t="s">
        <v>28</v>
      </c>
      <c r="K44">
        <f>AA39+AA40+AA47+AA45+AA46+AA34+AA44+AA36</f>
        <v>68</v>
      </c>
      <c r="N44" t="s">
        <v>52</v>
      </c>
      <c r="P44" t="e">
        <v>#DIV/0!</v>
      </c>
      <c r="Q44">
        <v>3</v>
      </c>
      <c r="R44" s="4">
        <v>0.28915662650602408</v>
      </c>
      <c r="S44">
        <v>8</v>
      </c>
      <c r="T44" s="4">
        <v>0.92086330935251803</v>
      </c>
      <c r="U44">
        <v>3</v>
      </c>
      <c r="V44" s="4">
        <v>0.21238938053097345</v>
      </c>
      <c r="W44">
        <v>8</v>
      </c>
      <c r="X44">
        <v>0.77108433734939763</v>
      </c>
      <c r="Y44">
        <v>3</v>
      </c>
      <c r="Z44" s="4">
        <f t="shared" si="8"/>
        <v>0.24489795918367346</v>
      </c>
      <c r="AA44" s="4">
        <v>7</v>
      </c>
      <c r="AB44" s="4">
        <f t="shared" si="9"/>
        <v>0.5714285714285714</v>
      </c>
    </row>
    <row r="45" spans="2:28" ht="18" customHeight="1" thickBot="1" x14ac:dyDescent="0.35">
      <c r="K45">
        <f>AA49+AA43+AA37+AA35+AA42+AA38</f>
        <v>61</v>
      </c>
      <c r="N45" t="s">
        <v>53</v>
      </c>
      <c r="P45" t="e">
        <v>#DIV/0!</v>
      </c>
      <c r="Q45">
        <v>16</v>
      </c>
      <c r="R45" s="4">
        <v>1.5421686746987953</v>
      </c>
      <c r="S45">
        <v>16</v>
      </c>
      <c r="T45" s="4">
        <v>1.8417266187050361</v>
      </c>
      <c r="U45">
        <v>19</v>
      </c>
      <c r="V45" s="4">
        <v>1.345132743362832</v>
      </c>
      <c r="W45">
        <v>17</v>
      </c>
      <c r="X45">
        <v>1.6385542168674698</v>
      </c>
      <c r="Y45" s="13">
        <v>17</v>
      </c>
      <c r="Z45" s="4">
        <f t="shared" si="8"/>
        <v>1.3877551020408163</v>
      </c>
      <c r="AA45" s="4">
        <v>14</v>
      </c>
      <c r="AB45" s="4">
        <f t="shared" si="9"/>
        <v>1.1428571428571428</v>
      </c>
    </row>
    <row r="46" spans="2:28" x14ac:dyDescent="0.3">
      <c r="B46" s="47" t="s">
        <v>71</v>
      </c>
      <c r="C46" s="48"/>
      <c r="D46" s="48"/>
      <c r="E46" s="48"/>
      <c r="F46" s="48"/>
      <c r="G46" s="48"/>
      <c r="H46" s="48"/>
      <c r="I46" s="48"/>
      <c r="J46" s="49"/>
      <c r="N46" t="s">
        <v>41</v>
      </c>
      <c r="Q46">
        <v>14</v>
      </c>
      <c r="R46" s="4">
        <v>1.3493975903614457</v>
      </c>
      <c r="S46">
        <v>9</v>
      </c>
      <c r="T46" s="4">
        <v>1.0359712230215827</v>
      </c>
      <c r="U46">
        <v>17</v>
      </c>
      <c r="V46" s="4">
        <v>1.2035398230088497</v>
      </c>
      <c r="W46">
        <v>11</v>
      </c>
      <c r="X46">
        <v>1.0602409638554218</v>
      </c>
      <c r="Y46" s="13">
        <v>16</v>
      </c>
      <c r="Z46" s="4">
        <f t="shared" si="8"/>
        <v>1.3061224489795917</v>
      </c>
      <c r="AA46" s="4">
        <v>11</v>
      </c>
      <c r="AB46" s="4">
        <f t="shared" si="9"/>
        <v>0.89795918367346939</v>
      </c>
    </row>
    <row r="47" spans="2:28" ht="13.8" customHeight="1" x14ac:dyDescent="0.3">
      <c r="B47" s="7" t="s">
        <v>1</v>
      </c>
      <c r="C47" s="8" t="s">
        <v>2</v>
      </c>
      <c r="D47" s="8" t="s">
        <v>3</v>
      </c>
      <c r="E47" s="8" t="s">
        <v>4</v>
      </c>
      <c r="F47" s="8" t="s">
        <v>5</v>
      </c>
      <c r="G47" s="8" t="s">
        <v>6</v>
      </c>
      <c r="H47" s="8" t="s">
        <v>7</v>
      </c>
      <c r="I47" s="8" t="s">
        <v>8</v>
      </c>
      <c r="J47" s="9" t="s">
        <v>9</v>
      </c>
      <c r="N47" t="s">
        <v>40</v>
      </c>
      <c r="Q47">
        <v>7</v>
      </c>
      <c r="R47" s="4">
        <v>0.67469879518072284</v>
      </c>
      <c r="S47">
        <v>5</v>
      </c>
      <c r="T47" s="4">
        <v>0.57553956834532372</v>
      </c>
      <c r="U47">
        <v>15</v>
      </c>
      <c r="V47" s="4">
        <v>1.0619469026548674</v>
      </c>
      <c r="W47">
        <v>7</v>
      </c>
      <c r="X47">
        <v>0.67469879518072284</v>
      </c>
      <c r="Y47" s="4">
        <v>13</v>
      </c>
      <c r="Z47" s="4">
        <f t="shared" si="8"/>
        <v>1.0612244897959184</v>
      </c>
      <c r="AA47" s="4">
        <v>6</v>
      </c>
      <c r="AB47" s="4">
        <f t="shared" si="9"/>
        <v>0.48979591836734693</v>
      </c>
    </row>
    <row r="48" spans="2:28" x14ac:dyDescent="0.3">
      <c r="B48" s="7" t="s">
        <v>55</v>
      </c>
      <c r="C48" s="10" t="s">
        <v>18</v>
      </c>
      <c r="D48" s="10" t="s">
        <v>18</v>
      </c>
      <c r="E48" s="10" t="s">
        <v>18</v>
      </c>
      <c r="F48" s="10" t="s">
        <v>18</v>
      </c>
      <c r="G48" s="10" t="s">
        <v>18</v>
      </c>
      <c r="H48" s="10" t="s">
        <v>18</v>
      </c>
      <c r="I48" s="10" t="s">
        <v>18</v>
      </c>
      <c r="J48" s="50" t="s">
        <v>18</v>
      </c>
      <c r="N48" t="s">
        <v>56</v>
      </c>
      <c r="Q48">
        <v>1</v>
      </c>
      <c r="R48" s="4">
        <v>9.6385542168674704E-2</v>
      </c>
      <c r="S48">
        <v>0</v>
      </c>
      <c r="T48" s="4">
        <v>0</v>
      </c>
      <c r="U48">
        <v>1</v>
      </c>
      <c r="V48" s="4">
        <v>7.0796460176991149E-2</v>
      </c>
      <c r="X48">
        <v>0</v>
      </c>
      <c r="Y48">
        <v>1</v>
      </c>
      <c r="Z48" s="4">
        <f t="shared" si="8"/>
        <v>8.1632653061224483E-2</v>
      </c>
      <c r="AB48" s="4">
        <f t="shared" si="9"/>
        <v>0</v>
      </c>
    </row>
    <row r="49" spans="2:28" ht="18.75" customHeight="1" thickBot="1" x14ac:dyDescent="0.35">
      <c r="B49" s="11" t="s">
        <v>57</v>
      </c>
      <c r="C49" s="51" t="s">
        <v>18</v>
      </c>
      <c r="D49" s="51" t="s">
        <v>18</v>
      </c>
      <c r="E49" s="51" t="s">
        <v>18</v>
      </c>
      <c r="F49" s="51" t="s">
        <v>18</v>
      </c>
      <c r="G49" s="51" t="s">
        <v>18</v>
      </c>
      <c r="H49" s="51" t="s">
        <v>18</v>
      </c>
      <c r="I49" s="51" t="s">
        <v>18</v>
      </c>
      <c r="J49" s="52" t="s">
        <v>18</v>
      </c>
      <c r="N49" t="s">
        <v>58</v>
      </c>
      <c r="Q49">
        <v>3</v>
      </c>
      <c r="R49" s="4">
        <v>0.28915662650602408</v>
      </c>
      <c r="S49">
        <v>4</v>
      </c>
      <c r="T49" s="4">
        <v>0.46043165467625902</v>
      </c>
      <c r="U49">
        <v>3</v>
      </c>
      <c r="V49" s="4">
        <v>0.21238938053097345</v>
      </c>
      <c r="W49">
        <v>5</v>
      </c>
      <c r="X49">
        <v>0.48192771084337349</v>
      </c>
      <c r="Y49" s="4">
        <v>3</v>
      </c>
      <c r="Z49" s="4">
        <f t="shared" si="8"/>
        <v>0.24489795918367346</v>
      </c>
      <c r="AA49" s="4">
        <v>4</v>
      </c>
      <c r="AB49" s="4">
        <f t="shared" si="9"/>
        <v>0.32653061224489793</v>
      </c>
    </row>
  </sheetData>
  <mergeCells count="10">
    <mergeCell ref="B31:J31"/>
    <mergeCell ref="B36:J36"/>
    <mergeCell ref="B41:J41"/>
    <mergeCell ref="B46:J46"/>
    <mergeCell ref="B1:J1"/>
    <mergeCell ref="B6:J6"/>
    <mergeCell ref="B11:J11"/>
    <mergeCell ref="B16:J16"/>
    <mergeCell ref="B21:J21"/>
    <mergeCell ref="B26:J26"/>
  </mergeCells>
  <pageMargins left="0.25" right="0.25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Warm Up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Bowman</dc:creator>
  <cp:lastModifiedBy>Pete Bowman</cp:lastModifiedBy>
  <cp:lastPrinted>2025-07-07T00:19:06Z</cp:lastPrinted>
  <dcterms:created xsi:type="dcterms:W3CDTF">2025-07-07T00:18:48Z</dcterms:created>
  <dcterms:modified xsi:type="dcterms:W3CDTF">2025-07-07T00:20:46Z</dcterms:modified>
</cp:coreProperties>
</file>