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hris ENVY\Desktop\New folder\Dropbox\PC\Documents\SES\TREASURER\Budgets\Budget 2022-2023\"/>
    </mc:Choice>
  </mc:AlternateContent>
  <bookViews>
    <workbookView xWindow="-108" yWindow="-108" windowWidth="23256" windowHeight="12576"/>
  </bookViews>
  <sheets>
    <sheet name="Sheet1" sheetId="2" r:id="rId1"/>
    <sheet name="DOO" sheetId="1" r:id="rId2"/>
  </sheets>
  <definedNames>
    <definedName name="_xlnm.Print_Titles" localSheetId="0">Sheet1!$1:$1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2" i="2" l="1"/>
  <c r="F6" i="2" l="1"/>
  <c r="F18" i="2"/>
  <c r="F22" i="2"/>
  <c r="F27" i="2"/>
  <c r="F34" i="2"/>
  <c r="F38" i="2"/>
  <c r="F47" i="2"/>
  <c r="F168" i="2" s="1"/>
  <c r="F61" i="2"/>
  <c r="F74" i="2"/>
  <c r="F85" i="2"/>
  <c r="F86" i="2" s="1"/>
  <c r="F94" i="2"/>
  <c r="F97" i="2"/>
  <c r="F102" i="2"/>
  <c r="F108" i="2"/>
  <c r="F119" i="2"/>
  <c r="F135" i="2"/>
  <c r="F142" i="2"/>
  <c r="F156" i="2"/>
  <c r="F167" i="2"/>
  <c r="F87" i="2" l="1"/>
  <c r="F28" i="2"/>
  <c r="F39" i="2" s="1"/>
  <c r="F169" i="2" l="1"/>
  <c r="O7" i="1" l="1"/>
  <c r="O6" i="1"/>
  <c r="D6" i="1"/>
  <c r="E6" i="1"/>
  <c r="F6" i="1"/>
  <c r="G6" i="1"/>
  <c r="H6" i="1"/>
  <c r="I6" i="1"/>
  <c r="J6" i="1"/>
  <c r="K6" i="1"/>
  <c r="L6" i="1"/>
  <c r="M6" i="1"/>
  <c r="N6" i="1"/>
  <c r="D7" i="1"/>
  <c r="E7" i="1"/>
  <c r="F7" i="1"/>
  <c r="G7" i="1"/>
  <c r="H7" i="1"/>
  <c r="I7" i="1"/>
  <c r="J7" i="1"/>
  <c r="K7" i="1"/>
  <c r="L7" i="1"/>
  <c r="M7" i="1"/>
  <c r="N7" i="1"/>
  <c r="C7" i="1"/>
  <c r="C6" i="1"/>
  <c r="B4" i="1"/>
</calcChain>
</file>

<file path=xl/sharedStrings.xml><?xml version="1.0" encoding="utf-8"?>
<sst xmlns="http://schemas.openxmlformats.org/spreadsheetml/2006/main" count="206" uniqueCount="196">
  <si>
    <t>SES Budget 2022-2023</t>
  </si>
  <si>
    <t>DOO</t>
  </si>
  <si>
    <t>Jan</t>
  </si>
  <si>
    <t>Feb</t>
  </si>
  <si>
    <t>Mar</t>
  </si>
  <si>
    <t>Apr</t>
  </si>
  <si>
    <t>May</t>
  </si>
  <si>
    <t xml:space="preserve"> June </t>
  </si>
  <si>
    <t>July</t>
  </si>
  <si>
    <t>Aug</t>
  </si>
  <si>
    <t>Sep</t>
  </si>
  <si>
    <t>Oct</t>
  </si>
  <si>
    <t>Nov</t>
  </si>
  <si>
    <t>Dec</t>
  </si>
  <si>
    <t>Medicare</t>
  </si>
  <si>
    <t>FICA</t>
  </si>
  <si>
    <t>Travel</t>
  </si>
  <si>
    <t>2021-22</t>
  </si>
  <si>
    <t>Income</t>
  </si>
  <si>
    <t>Fines</t>
  </si>
  <si>
    <t>Grants</t>
  </si>
  <si>
    <t>USAS Grants</t>
  </si>
  <si>
    <t>Total Grants</t>
  </si>
  <si>
    <t>Investment Returns</t>
  </si>
  <si>
    <t>Other Income</t>
  </si>
  <si>
    <t>Registrations</t>
  </si>
  <si>
    <t>Athlete Registration</t>
  </si>
  <si>
    <t>Registration Athlete Flex</t>
  </si>
  <si>
    <t>Registration Athlete Outreach</t>
  </si>
  <si>
    <t>Registration Athlete Premium</t>
  </si>
  <si>
    <t>Registration Athlete Seasonal</t>
  </si>
  <si>
    <t>Registration Transfers</t>
  </si>
  <si>
    <t>Total Athlete Registration</t>
  </si>
  <si>
    <t>Club Registrations</t>
  </si>
  <si>
    <t>Club Registration Seasonal</t>
  </si>
  <si>
    <t>Total Club Registrations</t>
  </si>
  <si>
    <t>Non-Athlete Registration</t>
  </si>
  <si>
    <t>Non-Athlete Regis Life</t>
  </si>
  <si>
    <t>Total Non-Athlete Registration</t>
  </si>
  <si>
    <t>Total Registrations</t>
  </si>
  <si>
    <t>Returned Check Charges</t>
  </si>
  <si>
    <t>Rewards Points Cash Redemption</t>
  </si>
  <si>
    <t>Sanction/Observed Fees</t>
  </si>
  <si>
    <t>Observed/Approved Fees</t>
  </si>
  <si>
    <t>Sanction Fees</t>
  </si>
  <si>
    <t>Total Sanction/Observed Fees</t>
  </si>
  <si>
    <t>Surcharges</t>
  </si>
  <si>
    <t>Surcharges Non SES</t>
  </si>
  <si>
    <t>Surcharges SES</t>
  </si>
  <si>
    <t>Total Surcharges</t>
  </si>
  <si>
    <t>Total Income</t>
  </si>
  <si>
    <t>Expense</t>
  </si>
  <si>
    <t>Athlete Committee</t>
  </si>
  <si>
    <t>Awards</t>
  </si>
  <si>
    <t>SES All Star Awards</t>
  </si>
  <si>
    <t>SES Championship Awards</t>
  </si>
  <si>
    <t>Special Election Awards</t>
  </si>
  <si>
    <t>Total Awards</t>
  </si>
  <si>
    <t>Bank Service Charges</t>
  </si>
  <si>
    <t>Camps Hosted by SES</t>
  </si>
  <si>
    <t>SES Diversity &amp; Inclusion Camp</t>
  </si>
  <si>
    <t>Total Camps Hosted by SES</t>
  </si>
  <si>
    <t>Contract Services</t>
  </si>
  <si>
    <t>Bank Charges</t>
  </si>
  <si>
    <t>Payroll Services</t>
  </si>
  <si>
    <t>Tax Prep &amp; Audit Fees</t>
  </si>
  <si>
    <t>TU - Credit Card Processing Fee</t>
  </si>
  <si>
    <t>TU Monthly ACH Fee</t>
  </si>
  <si>
    <t>TU ACH per Transaction Fee</t>
  </si>
  <si>
    <t>Other Contract Services</t>
  </si>
  <si>
    <t>Total Contract Services</t>
  </si>
  <si>
    <t>Office and Administrative Exp</t>
  </si>
  <si>
    <t>Office Expenses</t>
  </si>
  <si>
    <t>Conference Calls</t>
  </si>
  <si>
    <t>Copying</t>
  </si>
  <si>
    <t>Equipment</t>
  </si>
  <si>
    <t>Internet Fees</t>
  </si>
  <si>
    <t>Occupancy Rent</t>
  </si>
  <si>
    <t>Office Travel</t>
  </si>
  <si>
    <t>Other Office Expenses</t>
  </si>
  <si>
    <t>Postage</t>
  </si>
  <si>
    <t>Supplies</t>
  </si>
  <si>
    <t>Telephone</t>
  </si>
  <si>
    <t>Total Office Expenses</t>
  </si>
  <si>
    <t>Payroll &amp; Benefits</t>
  </si>
  <si>
    <t xml:space="preserve">   </t>
  </si>
  <si>
    <t>Bonus</t>
  </si>
  <si>
    <t>Gross Salaries</t>
  </si>
  <si>
    <t>Life Insurance Reimbursement</t>
  </si>
  <si>
    <t>Medical Insurance Premium</t>
  </si>
  <si>
    <t>Medicare Reimbursement</t>
  </si>
  <si>
    <t>Retirement Contribution</t>
  </si>
  <si>
    <t>Tax Liability</t>
  </si>
  <si>
    <t>Social Security (FICA)</t>
  </si>
  <si>
    <t>Total Tax Liability</t>
  </si>
  <si>
    <t>Total Payroll &amp; Benefits</t>
  </si>
  <si>
    <t>Total Office and Administrative Exp</t>
  </si>
  <si>
    <t>Officials Committee</t>
  </si>
  <si>
    <t>Equipment &amp; Maintenance</t>
  </si>
  <si>
    <t>National Evaluation Exp</t>
  </si>
  <si>
    <t>Officials Recognition Awards</t>
  </si>
  <si>
    <t>Other Officials Comm Exp</t>
  </si>
  <si>
    <t>Stipend for Nationals</t>
  </si>
  <si>
    <t>Total Officials Committee</t>
  </si>
  <si>
    <t>Other Expenses</t>
  </si>
  <si>
    <t>Total Other Expenses</t>
  </si>
  <si>
    <t>Registration</t>
  </si>
  <si>
    <t>Non Athlete Registration</t>
  </si>
  <si>
    <t>Non Athlete Annual Registration</t>
  </si>
  <si>
    <t>Non Athlete Regis Life</t>
  </si>
  <si>
    <t>Total Non Athlete Registration</t>
  </si>
  <si>
    <t>Total Registration</t>
  </si>
  <si>
    <t>SES Meetings</t>
  </si>
  <si>
    <t>Hospitality</t>
  </si>
  <si>
    <t>Other SES Meetings</t>
  </si>
  <si>
    <t>Venue Rental</t>
  </si>
  <si>
    <t>Total SES Meetings</t>
  </si>
  <si>
    <t>Support Programs</t>
  </si>
  <si>
    <t>Coach Education Reimbursement</t>
  </si>
  <si>
    <t>Coach of the Year Award</t>
  </si>
  <si>
    <t>Outreach Meet Reimbursement</t>
  </si>
  <si>
    <t>Travel - National Athlete</t>
  </si>
  <si>
    <t>Travel - National Coach</t>
  </si>
  <si>
    <t>Travel - Trials Athlete</t>
  </si>
  <si>
    <t>Travel - Trials Coach</t>
  </si>
  <si>
    <t>Regional Diversity Camp Support</t>
  </si>
  <si>
    <t>Zone Select Camp Support</t>
  </si>
  <si>
    <t>Total Support Programs</t>
  </si>
  <si>
    <t>USAS Clinics</t>
  </si>
  <si>
    <t>Admin Vice Chair Workshop</t>
  </si>
  <si>
    <t>Age Group Summit</t>
  </si>
  <si>
    <t>Diversity Workshop</t>
  </si>
  <si>
    <t>General Chair Workshop</t>
  </si>
  <si>
    <t>LSC Leadership Workshop</t>
  </si>
  <si>
    <t>Officials Chair Workshop</t>
  </si>
  <si>
    <t>Officials Clinic</t>
  </si>
  <si>
    <t>Officials Evaluators Workshop</t>
  </si>
  <si>
    <t>Referee Workshop</t>
  </si>
  <si>
    <t>Registration Clinic</t>
  </si>
  <si>
    <t>Safe Sport Workshop</t>
  </si>
  <si>
    <t>SWIMS Workshop</t>
  </si>
  <si>
    <t>Treasurer Workshop</t>
  </si>
  <si>
    <t>Total USAS Clinics</t>
  </si>
  <si>
    <t>USAS Convention</t>
  </si>
  <si>
    <t>Lodging Convention</t>
  </si>
  <si>
    <t>Meals/Per Diem Convention</t>
  </si>
  <si>
    <t>Registration Convention</t>
  </si>
  <si>
    <t>Travel Convention</t>
  </si>
  <si>
    <t>USAS Convention - Other</t>
  </si>
  <si>
    <t>Total USAS Convention</t>
  </si>
  <si>
    <t>Zone All Star Meet</t>
  </si>
  <si>
    <t>Application Fees Zone</t>
  </si>
  <si>
    <t>Athlete Surcharge</t>
  </si>
  <si>
    <t>Coaching Stipends Zone</t>
  </si>
  <si>
    <t>Dues to Southern Zone</t>
  </si>
  <si>
    <t>Entry Fees Zone</t>
  </si>
  <si>
    <t>Food Zone</t>
  </si>
  <si>
    <t>Lodging Zone</t>
  </si>
  <si>
    <t>Other Zone</t>
  </si>
  <si>
    <t>Outfitting Zone</t>
  </si>
  <si>
    <t>Supplies Zone Meet</t>
  </si>
  <si>
    <t>Team Activities Zone</t>
  </si>
  <si>
    <t>Transportation Zone</t>
  </si>
  <si>
    <t>Total Zone All Star Meet</t>
  </si>
  <si>
    <t>Zone Open Water Meet</t>
  </si>
  <si>
    <t>Athlete Surchg Zone Open Water</t>
  </si>
  <si>
    <t>Coach Stipends Zone Open Water</t>
  </si>
  <si>
    <t>Entry Fees  Zone Open Water</t>
  </si>
  <si>
    <t>Food Zone Open Water</t>
  </si>
  <si>
    <t>Lodging  Zone Open Water</t>
  </si>
  <si>
    <t>Other Zone Open Water</t>
  </si>
  <si>
    <t>Outfitting Zone Open Water</t>
  </si>
  <si>
    <t>Supplies - Zone Open Water Meet</t>
  </si>
  <si>
    <t>Transportation  Zone Open Water</t>
  </si>
  <si>
    <t>Total Zone Open Water Meet</t>
  </si>
  <si>
    <t>Total Expense</t>
  </si>
  <si>
    <t>Net Income</t>
  </si>
  <si>
    <t>.</t>
  </si>
  <si>
    <t>SES BUDGET 2022-2023</t>
  </si>
  <si>
    <t>2022-23</t>
  </si>
  <si>
    <t>Indy, Oct 2022</t>
  </si>
  <si>
    <t>Registration Seasonal Athlete Upgrade</t>
  </si>
  <si>
    <t>Registration Flex Athlete Upgrade</t>
  </si>
  <si>
    <t>Club Registration Annual</t>
  </si>
  <si>
    <t>Non-Athlete Regis Individual Premium</t>
  </si>
  <si>
    <t>Non-Athlete Regis Individual Other</t>
  </si>
  <si>
    <t>SES Age Group Camp</t>
  </si>
  <si>
    <t>Meet in FY 2022</t>
  </si>
  <si>
    <t>6 @ $1000</t>
  </si>
  <si>
    <t>Women in Leadership Conference</t>
  </si>
  <si>
    <t>Combined LG &amp; SM</t>
  </si>
  <si>
    <t>Just caps</t>
  </si>
  <si>
    <t>+ 10%</t>
  </si>
  <si>
    <t>per Legislation</t>
  </si>
  <si>
    <t>NOTES</t>
  </si>
  <si>
    <t>Incl -4% to USAS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</si>
</sst>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);\(0\)"/>
  </numFmts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0" fontId="0" fillId="0" borderId="0" xfId="0" applyNumberFormat="1"/>
    <xf numFmtId="0" fontId="1" fillId="0" borderId="0" xfId="0" applyNumberFormat="1" applyFont="1"/>
    <xf numFmtId="0" fontId="2" fillId="0" borderId="0" xfId="0" applyNumberFormat="1" applyFont="1"/>
    <xf numFmtId="0" fontId="3" fillId="0" borderId="0" xfId="0" applyFont="1"/>
    <xf numFmtId="164" fontId="3" fillId="0" borderId="1" xfId="0" applyNumberFormat="1" applyFont="1" applyFill="1" applyBorder="1"/>
    <xf numFmtId="0" fontId="3" fillId="0" borderId="1" xfId="0" applyFont="1" applyBorder="1"/>
    <xf numFmtId="49" fontId="1" fillId="0" borderId="0" xfId="0" applyNumberFormat="1" applyFont="1"/>
    <xf numFmtId="49" fontId="2" fillId="0" borderId="0" xfId="0" applyNumberFormat="1" applyFont="1"/>
    <xf numFmtId="164" fontId="3" fillId="2" borderId="1" xfId="0" applyNumberFormat="1" applyFont="1" applyFill="1" applyBorder="1"/>
    <xf numFmtId="0" fontId="4" fillId="0" borderId="0" xfId="0" applyFont="1"/>
    <xf numFmtId="0" fontId="4" fillId="0" borderId="1" xfId="0" applyFont="1" applyBorder="1"/>
    <xf numFmtId="164" fontId="4" fillId="0" borderId="1" xfId="0" applyNumberFormat="1" applyFont="1" applyFill="1" applyBorder="1" applyAlignment="1">
      <alignment horizontal="right"/>
    </xf>
    <xf numFmtId="9" fontId="3" fillId="0" borderId="1" xfId="0" quotePrefix="1" applyNumberFormat="1" applyFont="1" applyBorder="1"/>
    <xf numFmtId="14" fontId="4" fillId="0" borderId="1" xfId="0" applyNumberFormat="1" applyFont="1" applyBorder="1"/>
    <xf numFmtId="164" fontId="4" fillId="3" borderId="1" xfId="0" applyNumberFormat="1" applyFont="1" applyFill="1" applyBorder="1"/>
    <xf numFmtId="164" fontId="3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tabSelected="1" workbookViewId="0">
      <selection activeCell="H2" sqref="H2"/>
    </sheetView>
  </sheetViews>
  <sheetFormatPr defaultRowHeight="14.4" x14ac:dyDescent="0.3"/>
  <cols>
    <col min="1" max="3" width="3" style="3" customWidth="1"/>
    <col min="4" max="4" width="23.5546875" style="3" customWidth="1"/>
    <col min="5" max="5" width="8.88671875" style="4"/>
    <col min="6" max="6" width="11" style="5" customWidth="1"/>
    <col min="7" max="7" width="17.6640625" style="6" customWidth="1"/>
  </cols>
  <sheetData>
    <row r="1" spans="1:9" x14ac:dyDescent="0.3">
      <c r="A1" s="2" t="s">
        <v>178</v>
      </c>
      <c r="F1" s="12" t="s">
        <v>179</v>
      </c>
      <c r="G1" s="14">
        <v>44799</v>
      </c>
      <c r="H1">
        <v>4</v>
      </c>
    </row>
    <row r="2" spans="1:9" x14ac:dyDescent="0.3">
      <c r="A2" s="7" t="s">
        <v>18</v>
      </c>
      <c r="B2" s="8"/>
      <c r="C2" s="8"/>
      <c r="D2" s="8"/>
      <c r="G2" s="14" t="s">
        <v>194</v>
      </c>
    </row>
    <row r="3" spans="1:9" x14ac:dyDescent="0.3">
      <c r="A3" s="8" t="s">
        <v>19</v>
      </c>
      <c r="B3" s="8"/>
      <c r="C3" s="8"/>
      <c r="D3" s="8"/>
      <c r="F3" s="9">
        <v>0</v>
      </c>
    </row>
    <row r="4" spans="1:9" x14ac:dyDescent="0.3">
      <c r="A4" s="8" t="s">
        <v>20</v>
      </c>
      <c r="B4" s="8"/>
      <c r="C4" s="8"/>
      <c r="D4" s="8"/>
      <c r="I4" t="s">
        <v>85</v>
      </c>
    </row>
    <row r="5" spans="1:9" x14ac:dyDescent="0.3">
      <c r="A5" s="8"/>
      <c r="B5" s="8" t="s">
        <v>21</v>
      </c>
      <c r="C5" s="8"/>
      <c r="D5" s="8"/>
      <c r="F5" s="5">
        <v>0</v>
      </c>
    </row>
    <row r="6" spans="1:9" x14ac:dyDescent="0.3">
      <c r="A6" s="8" t="s">
        <v>22</v>
      </c>
      <c r="B6" s="8"/>
      <c r="C6" s="8"/>
      <c r="D6" s="8"/>
      <c r="F6" s="9">
        <f>F5</f>
        <v>0</v>
      </c>
    </row>
    <row r="7" spans="1:9" x14ac:dyDescent="0.3">
      <c r="A7" s="8" t="s">
        <v>23</v>
      </c>
      <c r="B7" s="8"/>
      <c r="C7" s="8"/>
      <c r="D7" s="8"/>
    </row>
    <row r="8" spans="1:9" x14ac:dyDescent="0.3">
      <c r="A8" s="8" t="s">
        <v>24</v>
      </c>
      <c r="B8" s="8"/>
      <c r="C8" s="8"/>
      <c r="D8" s="8"/>
      <c r="F8" s="9">
        <v>0</v>
      </c>
    </row>
    <row r="9" spans="1:9" x14ac:dyDescent="0.3">
      <c r="A9" s="8" t="s">
        <v>25</v>
      </c>
      <c r="B9" s="8"/>
      <c r="C9" s="8"/>
      <c r="D9" s="8"/>
    </row>
    <row r="10" spans="1:9" x14ac:dyDescent="0.3">
      <c r="A10" s="8"/>
      <c r="B10" s="8" t="s">
        <v>26</v>
      </c>
      <c r="C10" s="8"/>
      <c r="D10" s="8"/>
    </row>
    <row r="11" spans="1:9" x14ac:dyDescent="0.3">
      <c r="A11" s="8"/>
      <c r="B11" s="8"/>
      <c r="C11" s="8" t="s">
        <v>182</v>
      </c>
      <c r="D11" s="8"/>
      <c r="F11" s="5">
        <v>499</v>
      </c>
      <c r="G11" s="6" t="s">
        <v>195</v>
      </c>
    </row>
    <row r="12" spans="1:9" x14ac:dyDescent="0.3">
      <c r="A12" s="8"/>
      <c r="B12" s="8"/>
      <c r="C12" s="8" t="s">
        <v>27</v>
      </c>
      <c r="D12" s="8"/>
      <c r="F12" s="5">
        <v>19229</v>
      </c>
      <c r="G12" s="6" t="s">
        <v>195</v>
      </c>
    </row>
    <row r="13" spans="1:9" x14ac:dyDescent="0.3">
      <c r="A13" s="8"/>
      <c r="B13" s="8"/>
      <c r="C13" s="8" t="s">
        <v>28</v>
      </c>
      <c r="D13" s="8"/>
      <c r="F13" s="5">
        <v>0</v>
      </c>
      <c r="G13" s="6" t="s">
        <v>195</v>
      </c>
    </row>
    <row r="14" spans="1:9" x14ac:dyDescent="0.3">
      <c r="A14" s="8"/>
      <c r="B14" s="8"/>
      <c r="C14" s="8" t="s">
        <v>29</v>
      </c>
      <c r="D14" s="8"/>
      <c r="F14" s="16">
        <v>68235</v>
      </c>
      <c r="G14" s="6" t="s">
        <v>195</v>
      </c>
    </row>
    <row r="15" spans="1:9" x14ac:dyDescent="0.3">
      <c r="A15" s="8"/>
      <c r="B15" s="8"/>
      <c r="C15" s="8" t="s">
        <v>30</v>
      </c>
      <c r="D15" s="8"/>
      <c r="F15" s="5">
        <v>2400</v>
      </c>
      <c r="G15" s="6" t="s">
        <v>195</v>
      </c>
    </row>
    <row r="16" spans="1:9" x14ac:dyDescent="0.3">
      <c r="A16" s="8"/>
      <c r="B16" s="8"/>
      <c r="C16" s="8" t="s">
        <v>181</v>
      </c>
      <c r="D16" s="8"/>
      <c r="F16" s="5">
        <v>10</v>
      </c>
      <c r="G16" s="6" t="s">
        <v>195</v>
      </c>
    </row>
    <row r="17" spans="1:7" x14ac:dyDescent="0.3">
      <c r="A17" s="8"/>
      <c r="B17" s="8"/>
      <c r="C17" s="8" t="s">
        <v>31</v>
      </c>
      <c r="D17" s="8"/>
      <c r="F17" s="5">
        <v>3765</v>
      </c>
    </row>
    <row r="18" spans="1:7" x14ac:dyDescent="0.3">
      <c r="A18" s="8"/>
      <c r="B18" s="8" t="s">
        <v>32</v>
      </c>
      <c r="C18" s="8"/>
      <c r="D18" s="8"/>
      <c r="F18" s="9">
        <f>SUM(F11:F17)</f>
        <v>94138</v>
      </c>
    </row>
    <row r="19" spans="1:7" x14ac:dyDescent="0.3">
      <c r="A19" s="8"/>
      <c r="B19" s="8" t="s">
        <v>33</v>
      </c>
      <c r="C19" s="8"/>
      <c r="D19" s="8"/>
    </row>
    <row r="20" spans="1:7" x14ac:dyDescent="0.3">
      <c r="A20" s="8"/>
      <c r="B20" s="8"/>
      <c r="C20" s="8" t="s">
        <v>183</v>
      </c>
      <c r="D20" s="8"/>
      <c r="F20" s="16">
        <v>7300</v>
      </c>
      <c r="G20" s="6" t="s">
        <v>190</v>
      </c>
    </row>
    <row r="21" spans="1:7" x14ac:dyDescent="0.3">
      <c r="A21" s="8"/>
      <c r="B21" s="8"/>
      <c r="C21" s="8" t="s">
        <v>34</v>
      </c>
      <c r="D21" s="8"/>
      <c r="F21" s="16">
        <v>0</v>
      </c>
    </row>
    <row r="22" spans="1:7" x14ac:dyDescent="0.3">
      <c r="A22" s="8"/>
      <c r="B22" s="8" t="s">
        <v>35</v>
      </c>
      <c r="C22" s="8"/>
      <c r="D22" s="8"/>
      <c r="F22" s="9">
        <f>SUM(F20:F21)</f>
        <v>7300</v>
      </c>
    </row>
    <row r="23" spans="1:7" x14ac:dyDescent="0.3">
      <c r="A23" s="8"/>
      <c r="B23" s="8" t="s">
        <v>36</v>
      </c>
      <c r="C23" s="8"/>
      <c r="D23" s="8"/>
    </row>
    <row r="24" spans="1:7" x14ac:dyDescent="0.3">
      <c r="A24" s="8"/>
      <c r="B24" s="8"/>
      <c r="C24" s="8" t="s">
        <v>184</v>
      </c>
      <c r="D24" s="8"/>
      <c r="F24" s="5">
        <v>10691</v>
      </c>
      <c r="G24" s="6" t="s">
        <v>195</v>
      </c>
    </row>
    <row r="25" spans="1:7" x14ac:dyDescent="0.3">
      <c r="A25" s="8"/>
      <c r="B25" s="8"/>
      <c r="C25" s="8" t="s">
        <v>185</v>
      </c>
      <c r="D25" s="8"/>
      <c r="F25" s="5">
        <v>0</v>
      </c>
    </row>
    <row r="26" spans="1:7" x14ac:dyDescent="0.3">
      <c r="A26" s="8"/>
      <c r="B26" s="8"/>
      <c r="C26" s="8" t="s">
        <v>37</v>
      </c>
      <c r="D26" s="8"/>
      <c r="F26" s="5">
        <v>0</v>
      </c>
    </row>
    <row r="27" spans="1:7" x14ac:dyDescent="0.3">
      <c r="A27" s="8"/>
      <c r="B27" s="8" t="s">
        <v>38</v>
      </c>
      <c r="C27" s="8"/>
      <c r="D27" s="8"/>
      <c r="F27" s="9">
        <f>SUM(F24:F26)</f>
        <v>10691</v>
      </c>
    </row>
    <row r="28" spans="1:7" x14ac:dyDescent="0.3">
      <c r="A28" s="8" t="s">
        <v>39</v>
      </c>
      <c r="B28" s="8"/>
      <c r="C28" s="8"/>
      <c r="D28" s="8"/>
      <c r="F28" s="9">
        <f>F18+F22+F27</f>
        <v>112129</v>
      </c>
    </row>
    <row r="29" spans="1:7" x14ac:dyDescent="0.3">
      <c r="A29" s="8" t="s">
        <v>40</v>
      </c>
      <c r="B29" s="8"/>
      <c r="C29" s="8"/>
      <c r="D29" s="8"/>
      <c r="F29" s="9"/>
    </row>
    <row r="30" spans="1:7" x14ac:dyDescent="0.3">
      <c r="A30" s="8" t="s">
        <v>41</v>
      </c>
      <c r="B30" s="8"/>
      <c r="C30" s="8"/>
      <c r="D30" s="8"/>
      <c r="F30" s="9"/>
    </row>
    <row r="31" spans="1:7" x14ac:dyDescent="0.3">
      <c r="A31" s="8" t="s">
        <v>42</v>
      </c>
      <c r="B31" s="8"/>
      <c r="C31" s="8"/>
      <c r="D31" s="8"/>
    </row>
    <row r="32" spans="1:7" x14ac:dyDescent="0.3">
      <c r="A32" s="8"/>
      <c r="B32" s="8" t="s">
        <v>43</v>
      </c>
      <c r="C32" s="8"/>
      <c r="D32" s="8"/>
      <c r="F32" s="5">
        <v>2500</v>
      </c>
    </row>
    <row r="33" spans="1:7" x14ac:dyDescent="0.3">
      <c r="A33" s="8"/>
      <c r="B33" s="8" t="s">
        <v>44</v>
      </c>
      <c r="C33" s="8"/>
      <c r="D33" s="8"/>
      <c r="F33" s="5">
        <v>6175</v>
      </c>
    </row>
    <row r="34" spans="1:7" x14ac:dyDescent="0.3">
      <c r="A34" s="8" t="s">
        <v>45</v>
      </c>
      <c r="B34" s="8"/>
      <c r="C34" s="8"/>
      <c r="D34" s="8"/>
      <c r="F34" s="9">
        <f>SUM(F32:F33)</f>
        <v>8675</v>
      </c>
    </row>
    <row r="35" spans="1:7" x14ac:dyDescent="0.3">
      <c r="A35" s="8" t="s">
        <v>46</v>
      </c>
      <c r="B35" s="8"/>
      <c r="C35" s="8"/>
      <c r="D35" s="8"/>
    </row>
    <row r="36" spans="1:7" x14ac:dyDescent="0.3">
      <c r="A36" s="8"/>
      <c r="B36" s="8" t="s">
        <v>47</v>
      </c>
      <c r="C36" s="8"/>
      <c r="D36" s="8"/>
      <c r="F36" s="5">
        <v>17522</v>
      </c>
    </row>
    <row r="37" spans="1:7" x14ac:dyDescent="0.3">
      <c r="A37" s="8"/>
      <c r="B37" s="8" t="s">
        <v>48</v>
      </c>
      <c r="C37" s="8"/>
      <c r="D37" s="8"/>
      <c r="F37" s="5">
        <v>99187</v>
      </c>
    </row>
    <row r="38" spans="1:7" x14ac:dyDescent="0.3">
      <c r="A38" s="8" t="s">
        <v>49</v>
      </c>
      <c r="B38" s="8"/>
      <c r="C38" s="8"/>
      <c r="D38" s="8"/>
      <c r="F38" s="9">
        <f>SUM(F36:F37)</f>
        <v>116709</v>
      </c>
    </row>
    <row r="39" spans="1:7" x14ac:dyDescent="0.3">
      <c r="A39" s="7" t="s">
        <v>50</v>
      </c>
      <c r="B39" s="7"/>
      <c r="C39" s="7"/>
      <c r="D39" s="7"/>
      <c r="E39" s="10"/>
      <c r="F39" s="15">
        <f>F3+F6+F8+F28+F29+F30+F34+F38</f>
        <v>237513</v>
      </c>
      <c r="G39" s="11"/>
    </row>
    <row r="40" spans="1:7" x14ac:dyDescent="0.3">
      <c r="A40" s="8"/>
      <c r="B40" s="8"/>
      <c r="C40" s="8"/>
      <c r="D40" s="8"/>
    </row>
    <row r="41" spans="1:7" x14ac:dyDescent="0.3">
      <c r="A41" s="7" t="s">
        <v>51</v>
      </c>
      <c r="B41" s="8"/>
      <c r="C41" s="8"/>
      <c r="D41" s="8"/>
    </row>
    <row r="42" spans="1:7" x14ac:dyDescent="0.3">
      <c r="A42" s="8" t="s">
        <v>52</v>
      </c>
      <c r="B42" s="8"/>
      <c r="C42" s="8"/>
      <c r="D42" s="8"/>
      <c r="F42" s="9">
        <v>0</v>
      </c>
    </row>
    <row r="43" spans="1:7" x14ac:dyDescent="0.3">
      <c r="A43" s="8" t="s">
        <v>53</v>
      </c>
      <c r="B43" s="8"/>
      <c r="C43" s="8"/>
      <c r="D43" s="8"/>
    </row>
    <row r="44" spans="1:7" x14ac:dyDescent="0.3">
      <c r="A44" s="8"/>
      <c r="B44" s="8" t="s">
        <v>54</v>
      </c>
      <c r="C44" s="8"/>
      <c r="D44" s="8"/>
      <c r="F44" s="16">
        <v>1650</v>
      </c>
      <c r="G44" s="6" t="s">
        <v>191</v>
      </c>
    </row>
    <row r="45" spans="1:7" x14ac:dyDescent="0.3">
      <c r="A45" s="8"/>
      <c r="B45" s="8" t="s">
        <v>55</v>
      </c>
      <c r="C45" s="8"/>
      <c r="D45" s="8"/>
      <c r="F45" s="5">
        <v>14100</v>
      </c>
      <c r="G45" s="13" t="s">
        <v>192</v>
      </c>
    </row>
    <row r="46" spans="1:7" x14ac:dyDescent="0.3">
      <c r="A46" s="8"/>
      <c r="B46" s="8" t="s">
        <v>56</v>
      </c>
      <c r="C46" s="8"/>
      <c r="D46" s="8"/>
      <c r="F46" s="5">
        <v>160</v>
      </c>
      <c r="G46" s="13" t="s">
        <v>192</v>
      </c>
    </row>
    <row r="47" spans="1:7" x14ac:dyDescent="0.3">
      <c r="A47" s="8" t="s">
        <v>57</v>
      </c>
      <c r="B47" s="8"/>
      <c r="C47" s="8"/>
      <c r="D47" s="8"/>
      <c r="F47" s="9">
        <f>SUM(F44:F46)</f>
        <v>15910</v>
      </c>
    </row>
    <row r="48" spans="1:7" x14ac:dyDescent="0.3">
      <c r="A48" s="8" t="s">
        <v>58</v>
      </c>
      <c r="B48" s="8"/>
      <c r="C48" s="8"/>
      <c r="D48" s="8"/>
      <c r="F48" s="9"/>
    </row>
    <row r="49" spans="1:6" x14ac:dyDescent="0.3">
      <c r="A49" s="8" t="s">
        <v>59</v>
      </c>
      <c r="B49" s="8"/>
      <c r="C49" s="8"/>
      <c r="D49" s="8"/>
    </row>
    <row r="50" spans="1:6" x14ac:dyDescent="0.3">
      <c r="A50" s="8"/>
      <c r="B50" s="8" t="s">
        <v>60</v>
      </c>
      <c r="C50" s="8"/>
      <c r="D50" s="8"/>
      <c r="F50" s="5">
        <v>0</v>
      </c>
    </row>
    <row r="51" spans="1:6" x14ac:dyDescent="0.3">
      <c r="A51" s="8"/>
      <c r="B51" s="8" t="s">
        <v>186</v>
      </c>
      <c r="C51" s="8"/>
      <c r="D51" s="8"/>
      <c r="F51" s="5">
        <v>5000</v>
      </c>
    </row>
    <row r="52" spans="1:6" x14ac:dyDescent="0.3">
      <c r="A52" s="8" t="s">
        <v>61</v>
      </c>
      <c r="B52" s="8"/>
      <c r="C52" s="8"/>
      <c r="D52" s="8"/>
      <c r="F52" s="9">
        <f>SUM(F50:F51)</f>
        <v>5000</v>
      </c>
    </row>
    <row r="53" spans="1:6" x14ac:dyDescent="0.3">
      <c r="A53" s="8" t="s">
        <v>62</v>
      </c>
      <c r="B53" s="8"/>
      <c r="C53" s="8"/>
      <c r="D53" s="8"/>
    </row>
    <row r="54" spans="1:6" x14ac:dyDescent="0.3">
      <c r="A54" s="8"/>
      <c r="B54" s="8" t="s">
        <v>63</v>
      </c>
      <c r="C54" s="8"/>
      <c r="D54" s="8"/>
    </row>
    <row r="55" spans="1:6" x14ac:dyDescent="0.3">
      <c r="A55" s="8"/>
      <c r="B55" s="8" t="s">
        <v>64</v>
      </c>
      <c r="C55" s="8"/>
      <c r="D55" s="8"/>
      <c r="F55" s="5">
        <v>1450</v>
      </c>
    </row>
    <row r="56" spans="1:6" x14ac:dyDescent="0.3">
      <c r="A56" s="8"/>
      <c r="B56" s="8" t="s">
        <v>65</v>
      </c>
      <c r="C56" s="8"/>
      <c r="D56" s="8"/>
      <c r="F56" s="5">
        <v>5000</v>
      </c>
    </row>
    <row r="57" spans="1:6" x14ac:dyDescent="0.3">
      <c r="A57" s="8"/>
      <c r="B57" s="8" t="s">
        <v>66</v>
      </c>
      <c r="C57" s="8"/>
      <c r="D57" s="8"/>
    </row>
    <row r="58" spans="1:6" x14ac:dyDescent="0.3">
      <c r="A58" s="8"/>
      <c r="B58" s="8" t="s">
        <v>67</v>
      </c>
      <c r="C58" s="8"/>
      <c r="D58" s="8"/>
      <c r="F58" s="5">
        <v>192</v>
      </c>
    </row>
    <row r="59" spans="1:6" x14ac:dyDescent="0.3">
      <c r="A59" s="8"/>
      <c r="B59" s="8" t="s">
        <v>68</v>
      </c>
      <c r="C59" s="8"/>
      <c r="D59" s="8"/>
      <c r="F59" s="5">
        <v>270</v>
      </c>
    </row>
    <row r="60" spans="1:6" x14ac:dyDescent="0.3">
      <c r="A60" s="8"/>
      <c r="B60" s="3" t="s">
        <v>69</v>
      </c>
      <c r="C60" s="8"/>
      <c r="D60" s="8"/>
    </row>
    <row r="61" spans="1:6" x14ac:dyDescent="0.3">
      <c r="A61" s="8" t="s">
        <v>70</v>
      </c>
      <c r="B61" s="8"/>
      <c r="C61" s="8"/>
      <c r="D61" s="8"/>
      <c r="F61" s="9">
        <f>SUM(F54:F60)</f>
        <v>6912</v>
      </c>
    </row>
    <row r="62" spans="1:6" x14ac:dyDescent="0.3">
      <c r="A62" s="8" t="s">
        <v>71</v>
      </c>
      <c r="B62" s="8"/>
      <c r="C62" s="8"/>
      <c r="D62" s="8"/>
    </row>
    <row r="63" spans="1:6" x14ac:dyDescent="0.3">
      <c r="A63" s="8"/>
      <c r="B63" s="8" t="s">
        <v>72</v>
      </c>
      <c r="C63" s="8"/>
      <c r="D63" s="8"/>
    </row>
    <row r="64" spans="1:6" x14ac:dyDescent="0.3">
      <c r="A64" s="8"/>
      <c r="B64" s="8"/>
      <c r="C64" s="8" t="s">
        <v>73</v>
      </c>
      <c r="D64" s="8"/>
    </row>
    <row r="65" spans="1:7" x14ac:dyDescent="0.3">
      <c r="A65" s="8"/>
      <c r="B65" s="8"/>
      <c r="C65" s="8" t="s">
        <v>74</v>
      </c>
      <c r="D65" s="8"/>
    </row>
    <row r="66" spans="1:7" x14ac:dyDescent="0.3">
      <c r="A66" s="8"/>
      <c r="B66" s="8"/>
      <c r="C66" s="8" t="s">
        <v>75</v>
      </c>
      <c r="D66" s="8"/>
    </row>
    <row r="67" spans="1:7" x14ac:dyDescent="0.3">
      <c r="A67" s="8"/>
      <c r="B67" s="8"/>
      <c r="C67" s="8" t="s">
        <v>76</v>
      </c>
      <c r="D67" s="8"/>
    </row>
    <row r="68" spans="1:7" x14ac:dyDescent="0.3">
      <c r="A68" s="8"/>
      <c r="B68" s="8"/>
      <c r="C68" s="8" t="s">
        <v>77</v>
      </c>
      <c r="D68" s="8"/>
    </row>
    <row r="69" spans="1:7" x14ac:dyDescent="0.3">
      <c r="A69" s="8"/>
      <c r="B69" s="8"/>
      <c r="C69" s="8" t="s">
        <v>78</v>
      </c>
      <c r="D69" s="8"/>
      <c r="F69" s="5">
        <v>6500</v>
      </c>
    </row>
    <row r="70" spans="1:7" x14ac:dyDescent="0.3">
      <c r="A70" s="8"/>
      <c r="B70" s="8"/>
      <c r="C70" s="8" t="s">
        <v>79</v>
      </c>
      <c r="D70" s="8"/>
      <c r="F70" s="5">
        <v>500</v>
      </c>
    </row>
    <row r="71" spans="1:7" x14ac:dyDescent="0.3">
      <c r="A71" s="8"/>
      <c r="B71" s="8"/>
      <c r="C71" s="8" t="s">
        <v>80</v>
      </c>
      <c r="D71" s="8"/>
      <c r="F71" s="5">
        <v>100</v>
      </c>
    </row>
    <row r="72" spans="1:7" x14ac:dyDescent="0.3">
      <c r="A72" s="8"/>
      <c r="B72" s="8"/>
      <c r="C72" s="8" t="s">
        <v>81</v>
      </c>
      <c r="D72" s="8"/>
      <c r="F72" s="5">
        <v>500</v>
      </c>
    </row>
    <row r="73" spans="1:7" x14ac:dyDescent="0.3">
      <c r="A73" s="8"/>
      <c r="B73" s="8"/>
      <c r="C73" s="8" t="s">
        <v>82</v>
      </c>
      <c r="D73" s="8"/>
    </row>
    <row r="74" spans="1:7" x14ac:dyDescent="0.3">
      <c r="A74" s="8"/>
      <c r="B74" s="8" t="s">
        <v>83</v>
      </c>
      <c r="C74" s="8"/>
      <c r="D74" s="8"/>
      <c r="F74" s="9">
        <f>SUM(F64:F73)</f>
        <v>7600</v>
      </c>
    </row>
    <row r="75" spans="1:7" x14ac:dyDescent="0.3">
      <c r="A75" s="8"/>
      <c r="B75" s="8" t="s">
        <v>84</v>
      </c>
      <c r="C75" s="8"/>
      <c r="D75" s="8"/>
      <c r="G75" s="6" t="s">
        <v>85</v>
      </c>
    </row>
    <row r="76" spans="1:7" x14ac:dyDescent="0.3">
      <c r="A76" s="8"/>
      <c r="B76" s="8"/>
      <c r="C76" s="8" t="s">
        <v>86</v>
      </c>
      <c r="D76" s="8"/>
    </row>
    <row r="77" spans="1:7" x14ac:dyDescent="0.3">
      <c r="A77" s="8"/>
      <c r="B77" s="8"/>
      <c r="C77" s="8" t="s">
        <v>87</v>
      </c>
      <c r="D77" s="8"/>
      <c r="F77" s="5">
        <v>87500</v>
      </c>
    </row>
    <row r="78" spans="1:7" x14ac:dyDescent="0.3">
      <c r="A78" s="8"/>
      <c r="B78" s="8"/>
      <c r="C78" s="8" t="s">
        <v>88</v>
      </c>
      <c r="D78" s="8"/>
    </row>
    <row r="79" spans="1:7" x14ac:dyDescent="0.3">
      <c r="A79" s="8"/>
      <c r="B79" s="8"/>
      <c r="C79" s="8" t="s">
        <v>89</v>
      </c>
      <c r="D79" s="8"/>
    </row>
    <row r="80" spans="1:7" x14ac:dyDescent="0.3">
      <c r="A80" s="8"/>
      <c r="B80" s="8"/>
      <c r="C80" s="8" t="s">
        <v>90</v>
      </c>
      <c r="D80" s="8"/>
    </row>
    <row r="81" spans="1:6" x14ac:dyDescent="0.3">
      <c r="A81" s="8"/>
      <c r="B81" s="8"/>
      <c r="C81" s="8" t="s">
        <v>91</v>
      </c>
      <c r="D81" s="8"/>
    </row>
    <row r="82" spans="1:6" x14ac:dyDescent="0.3">
      <c r="A82" s="8"/>
      <c r="B82" s="8"/>
      <c r="C82" s="8" t="s">
        <v>92</v>
      </c>
      <c r="D82" s="8"/>
    </row>
    <row r="83" spans="1:6" x14ac:dyDescent="0.3">
      <c r="A83" s="8"/>
      <c r="B83" s="8"/>
      <c r="C83" s="8"/>
      <c r="D83" s="8" t="s">
        <v>14</v>
      </c>
      <c r="F83" s="5">
        <v>1269</v>
      </c>
    </row>
    <row r="84" spans="1:6" x14ac:dyDescent="0.3">
      <c r="A84" s="8"/>
      <c r="B84" s="8"/>
      <c r="C84" s="8"/>
      <c r="D84" s="8" t="s">
        <v>93</v>
      </c>
      <c r="F84" s="5">
        <v>5425</v>
      </c>
    </row>
    <row r="85" spans="1:6" x14ac:dyDescent="0.3">
      <c r="A85" s="8"/>
      <c r="B85" s="8"/>
      <c r="C85" s="8" t="s">
        <v>94</v>
      </c>
      <c r="D85" s="8"/>
      <c r="F85" s="9">
        <f>SUM(F83:F84)</f>
        <v>6694</v>
      </c>
    </row>
    <row r="86" spans="1:6" x14ac:dyDescent="0.3">
      <c r="A86" s="8"/>
      <c r="B86" s="8" t="s">
        <v>95</v>
      </c>
      <c r="C86" s="8"/>
      <c r="D86" s="8"/>
      <c r="F86" s="9">
        <f>SUM(F76:F81)+F85</f>
        <v>94194</v>
      </c>
    </row>
    <row r="87" spans="1:6" x14ac:dyDescent="0.3">
      <c r="A87" s="8" t="s">
        <v>96</v>
      </c>
      <c r="B87" s="8"/>
      <c r="C87" s="8"/>
      <c r="D87" s="8"/>
      <c r="F87" s="9">
        <f>F74+F86</f>
        <v>101794</v>
      </c>
    </row>
    <row r="88" spans="1:6" x14ac:dyDescent="0.3">
      <c r="A88" s="8" t="s">
        <v>97</v>
      </c>
      <c r="B88" s="8"/>
      <c r="C88" s="8"/>
      <c r="D88" s="8"/>
    </row>
    <row r="89" spans="1:6" x14ac:dyDescent="0.3">
      <c r="A89" s="8"/>
      <c r="B89" s="8" t="s">
        <v>98</v>
      </c>
      <c r="C89" s="8"/>
      <c r="D89" s="8"/>
      <c r="F89" s="5">
        <v>1200</v>
      </c>
    </row>
    <row r="90" spans="1:6" x14ac:dyDescent="0.3">
      <c r="A90" s="8"/>
      <c r="B90" s="8" t="s">
        <v>99</v>
      </c>
      <c r="C90" s="8"/>
      <c r="D90" s="8"/>
      <c r="F90" s="5">
        <v>1000</v>
      </c>
    </row>
    <row r="91" spans="1:6" x14ac:dyDescent="0.3">
      <c r="A91" s="8"/>
      <c r="B91" s="8" t="s">
        <v>100</v>
      </c>
      <c r="C91" s="8"/>
      <c r="D91" s="8"/>
    </row>
    <row r="92" spans="1:6" x14ac:dyDescent="0.3">
      <c r="A92" s="8"/>
      <c r="B92" s="8" t="s">
        <v>101</v>
      </c>
      <c r="C92" s="8"/>
      <c r="D92" s="8"/>
    </row>
    <row r="93" spans="1:6" x14ac:dyDescent="0.3">
      <c r="A93" s="8"/>
      <c r="B93" s="8" t="s">
        <v>102</v>
      </c>
      <c r="C93" s="8"/>
      <c r="D93" s="8"/>
      <c r="F93" s="5">
        <v>1000</v>
      </c>
    </row>
    <row r="94" spans="1:6" x14ac:dyDescent="0.3">
      <c r="A94" s="8" t="s">
        <v>103</v>
      </c>
      <c r="B94" s="8"/>
      <c r="C94" s="8"/>
      <c r="D94" s="8"/>
      <c r="F94" s="9">
        <f>SUM(F89:F93)</f>
        <v>3200</v>
      </c>
    </row>
    <row r="95" spans="1:6" x14ac:dyDescent="0.3">
      <c r="A95" s="8" t="s">
        <v>104</v>
      </c>
      <c r="B95" s="8"/>
      <c r="C95" s="8"/>
      <c r="D95" s="8"/>
    </row>
    <row r="96" spans="1:6" x14ac:dyDescent="0.3">
      <c r="A96" s="8"/>
      <c r="B96" s="8" t="s">
        <v>104</v>
      </c>
      <c r="C96" s="8"/>
      <c r="D96" s="8"/>
    </row>
    <row r="97" spans="1:7" x14ac:dyDescent="0.3">
      <c r="A97" s="8" t="s">
        <v>105</v>
      </c>
      <c r="B97" s="8"/>
      <c r="C97" s="8"/>
      <c r="D97" s="8"/>
      <c r="F97" s="9">
        <f>F96</f>
        <v>0</v>
      </c>
    </row>
    <row r="98" spans="1:7" x14ac:dyDescent="0.3">
      <c r="A98" s="8" t="s">
        <v>106</v>
      </c>
      <c r="B98" s="8"/>
      <c r="C98" s="8"/>
      <c r="D98" s="8"/>
    </row>
    <row r="99" spans="1:7" x14ac:dyDescent="0.3">
      <c r="A99" s="8"/>
      <c r="B99" s="8" t="s">
        <v>107</v>
      </c>
      <c r="C99" s="8"/>
      <c r="D99" s="8"/>
    </row>
    <row r="100" spans="1:7" x14ac:dyDescent="0.3">
      <c r="A100" s="8"/>
      <c r="B100" s="8"/>
      <c r="C100" s="8" t="s">
        <v>108</v>
      </c>
      <c r="D100" s="8"/>
      <c r="F100" s="5">
        <v>80</v>
      </c>
    </row>
    <row r="101" spans="1:7" x14ac:dyDescent="0.3">
      <c r="A101" s="8"/>
      <c r="B101" s="8"/>
      <c r="C101" s="8" t="s">
        <v>109</v>
      </c>
      <c r="D101" s="8"/>
      <c r="F101" s="5">
        <v>1000</v>
      </c>
    </row>
    <row r="102" spans="1:7" x14ac:dyDescent="0.3">
      <c r="A102" s="8"/>
      <c r="B102" s="8" t="s">
        <v>110</v>
      </c>
      <c r="C102" s="8"/>
      <c r="D102" s="8"/>
      <c r="F102" s="9">
        <f>SUM(F100:F101)</f>
        <v>1080</v>
      </c>
    </row>
    <row r="103" spans="1:7" x14ac:dyDescent="0.3">
      <c r="A103" s="8" t="s">
        <v>111</v>
      </c>
      <c r="B103" s="8"/>
      <c r="C103" s="8"/>
      <c r="D103" s="8"/>
    </row>
    <row r="104" spans="1:7" x14ac:dyDescent="0.3">
      <c r="A104" s="8" t="s">
        <v>112</v>
      </c>
      <c r="B104" s="8"/>
      <c r="C104" s="8"/>
      <c r="D104" s="8"/>
    </row>
    <row r="105" spans="1:7" x14ac:dyDescent="0.3">
      <c r="A105" s="8"/>
      <c r="B105" s="8" t="s">
        <v>113</v>
      </c>
      <c r="C105" s="8"/>
      <c r="D105" s="8"/>
      <c r="G105" s="6" t="s">
        <v>187</v>
      </c>
    </row>
    <row r="106" spans="1:7" x14ac:dyDescent="0.3">
      <c r="A106" s="8"/>
      <c r="B106" s="8" t="s">
        <v>114</v>
      </c>
      <c r="C106" s="8"/>
      <c r="D106" s="8"/>
    </row>
    <row r="107" spans="1:7" x14ac:dyDescent="0.3">
      <c r="A107" s="8"/>
      <c r="B107" s="8" t="s">
        <v>115</v>
      </c>
      <c r="C107" s="8"/>
      <c r="D107" s="8"/>
    </row>
    <row r="108" spans="1:7" x14ac:dyDescent="0.3">
      <c r="A108" s="8" t="s">
        <v>116</v>
      </c>
      <c r="B108" s="8"/>
      <c r="C108" s="8"/>
      <c r="D108" s="8"/>
      <c r="F108" s="9">
        <f>SUM(F105:F107)</f>
        <v>0</v>
      </c>
    </row>
    <row r="109" spans="1:7" x14ac:dyDescent="0.3">
      <c r="A109" s="8" t="s">
        <v>117</v>
      </c>
      <c r="B109" s="8"/>
      <c r="C109" s="8"/>
      <c r="D109" s="8"/>
    </row>
    <row r="110" spans="1:7" x14ac:dyDescent="0.3">
      <c r="A110" s="8"/>
      <c r="B110" s="8" t="s">
        <v>118</v>
      </c>
      <c r="C110" s="8"/>
      <c r="D110" s="8"/>
    </row>
    <row r="111" spans="1:7" x14ac:dyDescent="0.3">
      <c r="A111" s="8"/>
      <c r="B111" s="8" t="s">
        <v>119</v>
      </c>
      <c r="C111" s="8"/>
      <c r="D111" s="8"/>
      <c r="F111" s="5">
        <v>2000</v>
      </c>
    </row>
    <row r="112" spans="1:7" x14ac:dyDescent="0.3">
      <c r="A112" s="8"/>
      <c r="B112" s="8" t="s">
        <v>120</v>
      </c>
      <c r="C112" s="8"/>
      <c r="D112" s="8"/>
      <c r="F112" s="5">
        <v>1000</v>
      </c>
    </row>
    <row r="113" spans="1:7" x14ac:dyDescent="0.3">
      <c r="A113" s="8"/>
      <c r="B113" s="8" t="s">
        <v>121</v>
      </c>
      <c r="C113" s="8"/>
      <c r="D113" s="8"/>
      <c r="F113" s="5">
        <v>50000</v>
      </c>
    </row>
    <row r="114" spans="1:7" x14ac:dyDescent="0.3">
      <c r="A114" s="8"/>
      <c r="B114" s="8" t="s">
        <v>122</v>
      </c>
      <c r="C114" s="8"/>
      <c r="D114" s="8"/>
      <c r="F114" s="5">
        <v>15000</v>
      </c>
    </row>
    <row r="115" spans="1:7" x14ac:dyDescent="0.3">
      <c r="A115" s="8"/>
      <c r="B115" s="8" t="s">
        <v>123</v>
      </c>
      <c r="C115" s="8"/>
      <c r="D115" s="8"/>
      <c r="F115" s="5">
        <v>0</v>
      </c>
    </row>
    <row r="116" spans="1:7" x14ac:dyDescent="0.3">
      <c r="A116" s="8"/>
      <c r="B116" s="8" t="s">
        <v>124</v>
      </c>
      <c r="C116" s="8"/>
      <c r="D116" s="8"/>
      <c r="F116" s="5">
        <v>0</v>
      </c>
    </row>
    <row r="117" spans="1:7" x14ac:dyDescent="0.3">
      <c r="A117" s="8"/>
      <c r="B117" s="8" t="s">
        <v>125</v>
      </c>
      <c r="C117" s="8"/>
      <c r="D117" s="8"/>
    </row>
    <row r="118" spans="1:7" x14ac:dyDescent="0.3">
      <c r="A118" s="8"/>
      <c r="B118" s="8" t="s">
        <v>126</v>
      </c>
      <c r="C118" s="8"/>
      <c r="D118" s="8"/>
    </row>
    <row r="119" spans="1:7" x14ac:dyDescent="0.3">
      <c r="A119" s="8" t="s">
        <v>127</v>
      </c>
      <c r="B119" s="8"/>
      <c r="C119" s="8"/>
      <c r="D119" s="8"/>
      <c r="F119" s="9">
        <f>SUM(F110:F118)</f>
        <v>68000</v>
      </c>
    </row>
    <row r="120" spans="1:7" x14ac:dyDescent="0.3">
      <c r="A120" s="8" t="s">
        <v>128</v>
      </c>
      <c r="B120" s="8"/>
      <c r="C120" s="8"/>
      <c r="D120" s="8"/>
    </row>
    <row r="121" spans="1:7" x14ac:dyDescent="0.3">
      <c r="A121" s="8"/>
      <c r="B121" s="8" t="s">
        <v>129</v>
      </c>
      <c r="C121" s="8"/>
      <c r="D121" s="8"/>
    </row>
    <row r="122" spans="1:7" x14ac:dyDescent="0.3">
      <c r="A122" s="8"/>
      <c r="B122" s="8" t="s">
        <v>130</v>
      </c>
      <c r="C122" s="8"/>
      <c r="D122" s="8"/>
    </row>
    <row r="123" spans="1:7" x14ac:dyDescent="0.3">
      <c r="A123" s="8"/>
      <c r="B123" s="8" t="s">
        <v>131</v>
      </c>
      <c r="C123" s="8"/>
      <c r="D123" s="8"/>
    </row>
    <row r="124" spans="1:7" x14ac:dyDescent="0.3">
      <c r="A124" s="8"/>
      <c r="B124" s="8" t="s">
        <v>132</v>
      </c>
      <c r="C124" s="8"/>
      <c r="D124" s="8"/>
    </row>
    <row r="125" spans="1:7" x14ac:dyDescent="0.3">
      <c r="A125" s="8"/>
      <c r="B125" s="8" t="s">
        <v>133</v>
      </c>
      <c r="C125" s="8"/>
      <c r="D125" s="8"/>
      <c r="F125" s="5">
        <v>6000</v>
      </c>
      <c r="G125" s="6" t="s">
        <v>188</v>
      </c>
    </row>
    <row r="126" spans="1:7" x14ac:dyDescent="0.3">
      <c r="A126" s="8"/>
      <c r="B126" s="8" t="s">
        <v>134</v>
      </c>
      <c r="C126" s="8"/>
      <c r="D126" s="8"/>
    </row>
    <row r="127" spans="1:7" x14ac:dyDescent="0.3">
      <c r="A127" s="8"/>
      <c r="B127" s="8" t="s">
        <v>135</v>
      </c>
      <c r="C127" s="8"/>
      <c r="D127" s="8"/>
      <c r="F127" s="5">
        <v>2000</v>
      </c>
      <c r="G127" s="6" t="s">
        <v>180</v>
      </c>
    </row>
    <row r="128" spans="1:7" x14ac:dyDescent="0.3">
      <c r="A128" s="8"/>
      <c r="B128" s="8" t="s">
        <v>136</v>
      </c>
      <c r="C128" s="8"/>
      <c r="D128" s="8"/>
    </row>
    <row r="129" spans="1:6" x14ac:dyDescent="0.3">
      <c r="A129" s="8"/>
      <c r="B129" s="8" t="s">
        <v>137</v>
      </c>
      <c r="C129" s="8"/>
      <c r="D129" s="8"/>
    </row>
    <row r="130" spans="1:6" x14ac:dyDescent="0.3">
      <c r="A130" s="8"/>
      <c r="B130" s="8" t="s">
        <v>138</v>
      </c>
      <c r="C130" s="8"/>
      <c r="D130" s="8"/>
    </row>
    <row r="131" spans="1:6" x14ac:dyDescent="0.3">
      <c r="A131" s="8"/>
      <c r="B131" s="8" t="s">
        <v>139</v>
      </c>
      <c r="C131" s="8"/>
      <c r="D131" s="8"/>
    </row>
    <row r="132" spans="1:6" x14ac:dyDescent="0.3">
      <c r="A132" s="8"/>
      <c r="B132" s="8" t="s">
        <v>140</v>
      </c>
      <c r="C132" s="8"/>
      <c r="D132" s="8"/>
    </row>
    <row r="133" spans="1:6" x14ac:dyDescent="0.3">
      <c r="A133" s="8"/>
      <c r="B133" s="8" t="s">
        <v>141</v>
      </c>
      <c r="C133" s="8"/>
      <c r="D133" s="8"/>
    </row>
    <row r="134" spans="1:6" x14ac:dyDescent="0.3">
      <c r="A134" s="8"/>
      <c r="B134" s="8" t="s">
        <v>189</v>
      </c>
      <c r="C134" s="8"/>
      <c r="D134" s="8"/>
      <c r="F134" s="5">
        <v>1000</v>
      </c>
    </row>
    <row r="135" spans="1:6" x14ac:dyDescent="0.3">
      <c r="A135" s="8" t="s">
        <v>142</v>
      </c>
      <c r="B135" s="8"/>
      <c r="C135" s="8"/>
      <c r="D135" s="8"/>
      <c r="F135" s="9">
        <f>SUM(F121:F134)</f>
        <v>9000</v>
      </c>
    </row>
    <row r="136" spans="1:6" x14ac:dyDescent="0.3">
      <c r="A136" s="8" t="s">
        <v>143</v>
      </c>
      <c r="B136" s="8"/>
      <c r="C136" s="8"/>
      <c r="D136" s="8"/>
    </row>
    <row r="137" spans="1:6" x14ac:dyDescent="0.3">
      <c r="A137" s="8"/>
      <c r="B137" s="8" t="s">
        <v>144</v>
      </c>
      <c r="C137" s="8"/>
      <c r="D137" s="8"/>
    </row>
    <row r="138" spans="1:6" x14ac:dyDescent="0.3">
      <c r="A138" s="8"/>
      <c r="B138" s="8" t="s">
        <v>145</v>
      </c>
      <c r="C138" s="8"/>
      <c r="D138" s="8"/>
    </row>
    <row r="139" spans="1:6" x14ac:dyDescent="0.3">
      <c r="A139" s="8"/>
      <c r="B139" s="8" t="s">
        <v>146</v>
      </c>
      <c r="C139" s="8"/>
      <c r="D139" s="8"/>
    </row>
    <row r="140" spans="1:6" x14ac:dyDescent="0.3">
      <c r="A140" s="8"/>
      <c r="B140" s="8" t="s">
        <v>147</v>
      </c>
      <c r="C140" s="8"/>
      <c r="D140" s="8"/>
    </row>
    <row r="141" spans="1:6" x14ac:dyDescent="0.3">
      <c r="A141" s="8"/>
      <c r="B141" s="8" t="s">
        <v>148</v>
      </c>
      <c r="C141" s="8"/>
      <c r="D141" s="8"/>
    </row>
    <row r="142" spans="1:6" x14ac:dyDescent="0.3">
      <c r="A142" s="8" t="s">
        <v>149</v>
      </c>
      <c r="B142" s="8"/>
      <c r="C142" s="8"/>
      <c r="D142" s="8"/>
      <c r="F142" s="9">
        <f>SUM(F137:F141)</f>
        <v>0</v>
      </c>
    </row>
    <row r="143" spans="1:6" x14ac:dyDescent="0.3">
      <c r="A143" s="8" t="s">
        <v>150</v>
      </c>
      <c r="B143" s="8"/>
      <c r="C143" s="8"/>
      <c r="D143" s="8"/>
    </row>
    <row r="144" spans="1:6" x14ac:dyDescent="0.3">
      <c r="A144" s="8"/>
      <c r="B144" s="8" t="s">
        <v>151</v>
      </c>
      <c r="C144" s="8"/>
      <c r="D144" s="8"/>
    </row>
    <row r="145" spans="1:7" x14ac:dyDescent="0.3">
      <c r="A145" s="8"/>
      <c r="B145" s="8" t="s">
        <v>152</v>
      </c>
      <c r="C145" s="8"/>
      <c r="D145" s="8"/>
    </row>
    <row r="146" spans="1:7" x14ac:dyDescent="0.3">
      <c r="A146" s="8"/>
      <c r="B146" s="8" t="s">
        <v>153</v>
      </c>
      <c r="C146" s="8"/>
      <c r="D146" s="8"/>
    </row>
    <row r="147" spans="1:7" x14ac:dyDescent="0.3">
      <c r="A147" s="8"/>
      <c r="B147" s="8" t="s">
        <v>154</v>
      </c>
      <c r="C147" s="8"/>
      <c r="D147" s="8"/>
      <c r="F147" s="5">
        <v>1617</v>
      </c>
      <c r="G147" s="6" t="s">
        <v>193</v>
      </c>
    </row>
    <row r="148" spans="1:7" x14ac:dyDescent="0.3">
      <c r="A148" s="8"/>
      <c r="B148" s="8" t="s">
        <v>155</v>
      </c>
      <c r="C148" s="8"/>
      <c r="D148" s="8"/>
    </row>
    <row r="149" spans="1:7" x14ac:dyDescent="0.3">
      <c r="A149" s="8"/>
      <c r="B149" s="8" t="s">
        <v>156</v>
      </c>
      <c r="C149" s="8"/>
      <c r="D149" s="8"/>
    </row>
    <row r="150" spans="1:7" x14ac:dyDescent="0.3">
      <c r="A150" s="8"/>
      <c r="B150" s="8" t="s">
        <v>157</v>
      </c>
      <c r="C150" s="8"/>
      <c r="D150" s="8"/>
    </row>
    <row r="151" spans="1:7" x14ac:dyDescent="0.3">
      <c r="A151" s="8"/>
      <c r="B151" s="8" t="s">
        <v>158</v>
      </c>
      <c r="C151" s="8"/>
      <c r="D151" s="8"/>
      <c r="F151" s="5">
        <v>20000</v>
      </c>
    </row>
    <row r="152" spans="1:7" x14ac:dyDescent="0.3">
      <c r="A152" s="8"/>
      <c r="B152" s="8" t="s">
        <v>159</v>
      </c>
      <c r="C152" s="8"/>
      <c r="D152" s="8"/>
    </row>
    <row r="153" spans="1:7" x14ac:dyDescent="0.3">
      <c r="A153" s="8"/>
      <c r="B153" s="8" t="s">
        <v>160</v>
      </c>
      <c r="C153" s="8"/>
      <c r="D153" s="8"/>
    </row>
    <row r="154" spans="1:7" x14ac:dyDescent="0.3">
      <c r="A154" s="8"/>
      <c r="B154" s="8" t="s">
        <v>161</v>
      </c>
      <c r="C154" s="8"/>
      <c r="D154" s="8"/>
    </row>
    <row r="155" spans="1:7" x14ac:dyDescent="0.3">
      <c r="A155" s="8"/>
      <c r="B155" s="8" t="s">
        <v>162</v>
      </c>
      <c r="C155" s="8"/>
      <c r="D155" s="8"/>
    </row>
    <row r="156" spans="1:7" x14ac:dyDescent="0.3">
      <c r="A156" s="8" t="s">
        <v>163</v>
      </c>
      <c r="B156" s="8"/>
      <c r="C156" s="8"/>
      <c r="D156" s="8"/>
      <c r="F156" s="9">
        <f>SUM(F144:F155)</f>
        <v>21617</v>
      </c>
    </row>
    <row r="157" spans="1:7" x14ac:dyDescent="0.3">
      <c r="A157" s="8" t="s">
        <v>164</v>
      </c>
      <c r="B157" s="8"/>
      <c r="C157" s="8"/>
      <c r="D157" s="8"/>
    </row>
    <row r="158" spans="1:7" x14ac:dyDescent="0.3">
      <c r="A158" s="8"/>
      <c r="B158" s="8" t="s">
        <v>165</v>
      </c>
      <c r="C158" s="8"/>
      <c r="D158" s="8"/>
    </row>
    <row r="159" spans="1:7" x14ac:dyDescent="0.3">
      <c r="A159" s="8"/>
      <c r="B159" s="8" t="s">
        <v>166</v>
      </c>
      <c r="C159" s="8"/>
      <c r="D159" s="8"/>
    </row>
    <row r="160" spans="1:7" x14ac:dyDescent="0.3">
      <c r="A160" s="8"/>
      <c r="B160" s="8" t="s">
        <v>167</v>
      </c>
      <c r="C160" s="8"/>
      <c r="D160" s="8"/>
    </row>
    <row r="161" spans="1:7" x14ac:dyDescent="0.3">
      <c r="A161" s="8"/>
      <c r="B161" s="8" t="s">
        <v>168</v>
      </c>
      <c r="C161" s="8"/>
      <c r="D161" s="8"/>
    </row>
    <row r="162" spans="1:7" x14ac:dyDescent="0.3">
      <c r="A162" s="8"/>
      <c r="B162" s="8" t="s">
        <v>169</v>
      </c>
      <c r="C162" s="8"/>
      <c r="D162" s="8"/>
    </row>
    <row r="163" spans="1:7" x14ac:dyDescent="0.3">
      <c r="A163" s="8"/>
      <c r="B163" s="8" t="s">
        <v>170</v>
      </c>
      <c r="C163" s="8"/>
      <c r="D163" s="8"/>
      <c r="F163" s="5">
        <v>5000</v>
      </c>
    </row>
    <row r="164" spans="1:7" x14ac:dyDescent="0.3">
      <c r="A164" s="8"/>
      <c r="B164" s="8" t="s">
        <v>171</v>
      </c>
      <c r="C164" s="8"/>
      <c r="D164" s="8"/>
    </row>
    <row r="165" spans="1:7" x14ac:dyDescent="0.3">
      <c r="A165" s="8"/>
      <c r="B165" s="8" t="s">
        <v>172</v>
      </c>
      <c r="C165" s="8"/>
      <c r="D165" s="8"/>
    </row>
    <row r="166" spans="1:7" x14ac:dyDescent="0.3">
      <c r="A166" s="8"/>
      <c r="B166" s="8" t="s">
        <v>173</v>
      </c>
      <c r="C166" s="8"/>
      <c r="D166" s="8"/>
    </row>
    <row r="167" spans="1:7" x14ac:dyDescent="0.3">
      <c r="A167" s="8" t="s">
        <v>174</v>
      </c>
      <c r="B167" s="8"/>
      <c r="C167" s="8"/>
      <c r="D167" s="8"/>
      <c r="F167" s="9">
        <f>SUM(F158:F166)</f>
        <v>5000</v>
      </c>
    </row>
    <row r="168" spans="1:7" x14ac:dyDescent="0.3">
      <c r="A168" s="7" t="s">
        <v>175</v>
      </c>
      <c r="B168" s="7"/>
      <c r="C168" s="7"/>
      <c r="D168" s="7"/>
      <c r="E168" s="10"/>
      <c r="F168" s="15">
        <f>F42+F47+F48+F52+F61+F87+F94+F97+F102+F108+F119+F135+F142+F156+F167</f>
        <v>237513</v>
      </c>
      <c r="G168" s="11"/>
    </row>
    <row r="169" spans="1:7" x14ac:dyDescent="0.3">
      <c r="A169" s="7" t="s">
        <v>176</v>
      </c>
      <c r="B169" s="7"/>
      <c r="C169" s="7"/>
      <c r="D169" s="7"/>
      <c r="E169" s="10"/>
      <c r="F169" s="15">
        <f>F39-F168</f>
        <v>0</v>
      </c>
      <c r="G169" s="11" t="s">
        <v>177</v>
      </c>
    </row>
  </sheetData>
  <pageMargins left="0.7" right="0.7" top="0.75" bottom="0.75" header="0.3" footer="0.3"/>
  <pageSetup orientation="portrait" horizontalDpi="4294967293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D11" sqref="D11"/>
    </sheetView>
  </sheetViews>
  <sheetFormatPr defaultRowHeight="14.4" x14ac:dyDescent="0.3"/>
  <sheetData>
    <row r="1" spans="1:15" x14ac:dyDescent="0.3">
      <c r="A1" t="s">
        <v>0</v>
      </c>
    </row>
    <row r="3" spans="1:15" x14ac:dyDescent="0.3">
      <c r="A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</row>
    <row r="4" spans="1:15" x14ac:dyDescent="0.3">
      <c r="B4">
        <f>SUM(C4:N4)</f>
        <v>87500</v>
      </c>
      <c r="C4">
        <v>7292</v>
      </c>
      <c r="D4">
        <v>7292</v>
      </c>
      <c r="E4">
        <v>7291</v>
      </c>
      <c r="F4">
        <v>7292</v>
      </c>
      <c r="G4">
        <v>7292</v>
      </c>
      <c r="H4">
        <v>7291</v>
      </c>
      <c r="I4">
        <v>7292</v>
      </c>
      <c r="J4">
        <v>7292</v>
      </c>
      <c r="K4">
        <v>7291</v>
      </c>
      <c r="L4">
        <v>7292</v>
      </c>
      <c r="M4">
        <v>7292</v>
      </c>
      <c r="N4">
        <v>7291</v>
      </c>
    </row>
    <row r="6" spans="1:15" x14ac:dyDescent="0.3">
      <c r="A6" t="s">
        <v>14</v>
      </c>
      <c r="B6" s="1">
        <v>1.4500000000000001E-2</v>
      </c>
      <c r="C6">
        <f>C$4*$B6</f>
        <v>105.73400000000001</v>
      </c>
      <c r="D6">
        <f t="shared" ref="D6:N7" si="0">D$4*$B6</f>
        <v>105.73400000000001</v>
      </c>
      <c r="E6">
        <f t="shared" si="0"/>
        <v>105.71950000000001</v>
      </c>
      <c r="F6">
        <f t="shared" si="0"/>
        <v>105.73400000000001</v>
      </c>
      <c r="G6">
        <f t="shared" si="0"/>
        <v>105.73400000000001</v>
      </c>
      <c r="H6">
        <f t="shared" si="0"/>
        <v>105.71950000000001</v>
      </c>
      <c r="I6">
        <f t="shared" si="0"/>
        <v>105.73400000000001</v>
      </c>
      <c r="J6">
        <f t="shared" si="0"/>
        <v>105.73400000000001</v>
      </c>
      <c r="K6">
        <f t="shared" si="0"/>
        <v>105.71950000000001</v>
      </c>
      <c r="L6">
        <f t="shared" si="0"/>
        <v>105.73400000000001</v>
      </c>
      <c r="M6">
        <f t="shared" si="0"/>
        <v>105.73400000000001</v>
      </c>
      <c r="N6">
        <f t="shared" si="0"/>
        <v>105.71950000000001</v>
      </c>
      <c r="O6">
        <f>SUM(C6:N6)</f>
        <v>1268.75</v>
      </c>
    </row>
    <row r="7" spans="1:15" x14ac:dyDescent="0.3">
      <c r="A7" t="s">
        <v>15</v>
      </c>
      <c r="B7" s="1">
        <v>6.2E-2</v>
      </c>
      <c r="C7">
        <f>C$4*$B7</f>
        <v>452.10399999999998</v>
      </c>
      <c r="D7">
        <f t="shared" si="0"/>
        <v>452.10399999999998</v>
      </c>
      <c r="E7">
        <f t="shared" si="0"/>
        <v>452.04199999999997</v>
      </c>
      <c r="F7">
        <f t="shared" si="0"/>
        <v>452.10399999999998</v>
      </c>
      <c r="G7">
        <f t="shared" si="0"/>
        <v>452.10399999999998</v>
      </c>
      <c r="H7">
        <f t="shared" si="0"/>
        <v>452.04199999999997</v>
      </c>
      <c r="I7">
        <f t="shared" si="0"/>
        <v>452.10399999999998</v>
      </c>
      <c r="J7">
        <f t="shared" si="0"/>
        <v>452.10399999999998</v>
      </c>
      <c r="K7">
        <f t="shared" si="0"/>
        <v>452.04199999999997</v>
      </c>
      <c r="L7">
        <f t="shared" si="0"/>
        <v>452.10399999999998</v>
      </c>
      <c r="M7">
        <f t="shared" si="0"/>
        <v>452.10399999999998</v>
      </c>
      <c r="N7">
        <f t="shared" si="0"/>
        <v>452.04199999999997</v>
      </c>
      <c r="O7">
        <f>SUM(C7:N7)</f>
        <v>5425</v>
      </c>
    </row>
    <row r="10" spans="1:15" x14ac:dyDescent="0.3">
      <c r="A10" t="s">
        <v>16</v>
      </c>
      <c r="B10" t="s">
        <v>17</v>
      </c>
      <c r="D10">
        <v>6226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DOO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ENVY</dc:creator>
  <cp:lastModifiedBy>Chris ENVY</cp:lastModifiedBy>
  <cp:lastPrinted>2022-08-15T13:26:21Z</cp:lastPrinted>
  <dcterms:created xsi:type="dcterms:W3CDTF">2022-07-29T20:18:42Z</dcterms:created>
  <dcterms:modified xsi:type="dcterms:W3CDTF">2022-08-27T14:51:23Z</dcterms:modified>
</cp:coreProperties>
</file>