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Virginia Swimming\"/>
    </mc:Choice>
  </mc:AlternateContent>
  <xr:revisionPtr revIDLastSave="0" documentId="8_{3353657E-5791-4EBC-AEB6-FE5FE3840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definedNames>
    <definedName name="_xlnm.Print_Area" localSheetId="0">Sheet1!$D$2:$I$88</definedName>
    <definedName name="_xlnm.Print_Area" localSheetId="1">Sheet3!$N$6:$R$18</definedName>
  </definedNames>
  <calcPr calcId="181029"/>
</workbook>
</file>

<file path=xl/calcChain.xml><?xml version="1.0" encoding="utf-8"?>
<calcChain xmlns="http://schemas.openxmlformats.org/spreadsheetml/2006/main">
  <c r="H88" i="1" l="1"/>
  <c r="G76" i="1"/>
  <c r="F76" i="1"/>
  <c r="G74" i="1"/>
  <c r="H74" i="1"/>
  <c r="G25" i="1"/>
  <c r="F74" i="1"/>
  <c r="H25" i="1"/>
  <c r="F25" i="1"/>
  <c r="E43" i="1"/>
  <c r="E42" i="1"/>
  <c r="E41" i="1"/>
  <c r="E40" i="1"/>
  <c r="E37" i="1"/>
  <c r="E33" i="1"/>
  <c r="E25" i="1"/>
  <c r="E74" i="1" l="1"/>
  <c r="H76" i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<sst xmlns="http://schemas.openxmlformats.org/spreadsheetml/2006/main" count="78" uniqueCount="75">
  <si>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</si>
  <si>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</si>
  <si>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</si>
  <si>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</si>
  <si>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</si>
  <si>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</si>
  <si>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</si>
  <si>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</si>
  <si>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</si>
  <si>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</si>
  <si>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</si>
  <si>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</si>
  <si>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</si>
  <si>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</si>
  <si>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</si>
  <si>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</si>
  <si>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</si>
  <si>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</si>
  <si>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</si>
  <si>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</si>
  <si>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</si>
  <si>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</si>
  <si>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</si>
  <si>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</si>
  <si>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</si>
  <si>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</si>
  <si>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</si>
  <si>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</si>
  <si>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</si>
  <si>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</si>
  <si>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</si>
  <si>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</si>
  <si>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</si>
  <si>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</si>
  <si>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</si>
  <si>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</si>
  <si>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</si>
  <si>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</si>
  <si>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</si>
  <si>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</si>
  <si>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</si>
  <si>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</si>
  <si>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</si>
  <si>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</si>
  <si>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</si>
  <si>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</si>
  <si>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</si>
  <si>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</si>
  <si>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</si>
  <si>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</si>
  <si>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</si>
  <si>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</si>
  <si>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</si>
  <si>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</si>
  <si>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</si>
  <si>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</si>
  <si>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</si>
  <si>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</si>
  <si>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</si>
  <si>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</si>
  <si>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</si>
  <si>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</si>
  <si>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</si>
  <si>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</si>
  <si>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</si>
  <si>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</si>
  <si>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</si>
  <si>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</si>
  <si>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</si>
  <si>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</si>
  <si>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</si>
  <si>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Virginia Swimming Financial Summaries 2022-2023</t>
  </si>
  <si>
    <t>USAS collect</t>
  </si>
  <si>
    <t>December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</si>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</sst>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B0F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164" fontId="3" fillId="0" borderId="3" xfId="1" applyNumberFormat="1" applyFont="1" applyBorder="1"/>
    <xf numFmtId="0" fontId="0" fillId="6" borderId="0" xfId="0" applyFill="1"/>
    <xf numFmtId="164" fontId="0" fillId="0" borderId="0" xfId="0" applyNumberFormat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0" fillId="4" borderId="3" xfId="0" applyFill="1" applyBorder="1"/>
    <xf numFmtId="0" fontId="6" fillId="0" borderId="0" xfId="0" applyFont="1" applyAlignment="1">
      <alignment horizontal="center"/>
    </xf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4" fontId="5" fillId="0" borderId="0" xfId="0" applyNumberFormat="1" applyFont="1"/>
    <xf numFmtId="0" fontId="5" fillId="0" borderId="0" xfId="0" applyFont="1"/>
    <xf numFmtId="166" fontId="3" fillId="6" borderId="0" xfId="0" applyNumberFormat="1" applyFont="1" applyFill="1"/>
    <xf numFmtId="164" fontId="5" fillId="0" borderId="0" xfId="1" applyNumberFormat="1" applyFont="1" applyBorder="1"/>
    <xf numFmtId="164" fontId="5" fillId="0" borderId="0" xfId="1" applyNumberFormat="1" applyFont="1" applyFill="1" applyBorder="1"/>
    <xf numFmtId="164" fontId="5" fillId="6" borderId="0" xfId="1" applyNumberFormat="1" applyFont="1" applyFill="1" applyBorder="1"/>
    <xf numFmtId="164" fontId="3" fillId="0" borderId="0" xfId="1" applyNumberFormat="1" applyFont="1" applyBorder="1"/>
    <xf numFmtId="164" fontId="5" fillId="6" borderId="0" xfId="0" applyNumberFormat="1" applyFont="1" applyFill="1"/>
    <xf numFmtId="164" fontId="3" fillId="0" borderId="0" xfId="0" applyNumberFormat="1" applyFont="1"/>
    <xf numFmtId="165" fontId="8" fillId="0" borderId="3" xfId="2" applyNumberFormat="1" applyFont="1" applyBorder="1"/>
    <xf numFmtId="0" fontId="5" fillId="0" borderId="9" xfId="0" applyFont="1" applyBorder="1"/>
    <xf numFmtId="164" fontId="3" fillId="0" borderId="2" xfId="1" applyNumberFormat="1" applyFont="1" applyBorder="1"/>
    <xf numFmtId="164" fontId="12" fillId="0" borderId="0" xfId="1" applyNumberFormat="1" applyFont="1"/>
    <xf numFmtId="6" fontId="4" fillId="0" borderId="3" xfId="2" applyNumberFormat="1" applyFont="1" applyBorder="1"/>
    <xf numFmtId="166" fontId="8" fillId="0" borderId="2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3" fillId="0" borderId="3" xfId="2" applyNumberFormat="1" applyFont="1" applyBorder="1"/>
    <xf numFmtId="166" fontId="3" fillId="0" borderId="4" xfId="2" applyNumberFormat="1" applyFont="1" applyBorder="1"/>
    <xf numFmtId="43" fontId="5" fillId="0" borderId="3" xfId="1" applyFont="1" applyBorder="1"/>
    <xf numFmtId="164" fontId="5" fillId="0" borderId="10" xfId="1" applyNumberFormat="1" applyFont="1" applyBorder="1"/>
    <xf numFmtId="164" fontId="5" fillId="0" borderId="11" xfId="1" applyNumberFormat="1" applyFont="1" applyBorder="1"/>
    <xf numFmtId="43" fontId="3" fillId="6" borderId="3" xfId="1" applyFont="1" applyFill="1" applyBorder="1"/>
    <xf numFmtId="43" fontId="5" fillId="0" borderId="4" xfId="1" applyFont="1" applyBorder="1"/>
    <xf numFmtId="164" fontId="3" fillId="4" borderId="1" xfId="1" applyNumberFormat="1" applyFont="1" applyFill="1" applyBorder="1"/>
    <xf numFmtId="164" fontId="0" fillId="4" borderId="1" xfId="1" applyNumberFormat="1" applyFont="1" applyFill="1" applyBorder="1"/>
    <xf numFmtId="164" fontId="5" fillId="4" borderId="11" xfId="1" applyNumberFormat="1" applyFont="1" applyFill="1" applyBorder="1"/>
    <xf numFmtId="8" fontId="10" fillId="0" borderId="5" xfId="2" applyNumberFormat="1" applyFont="1" applyBorder="1"/>
    <xf numFmtId="164" fontId="5" fillId="0" borderId="2" xfId="1" applyNumberFormat="1" applyFont="1" applyBorder="1"/>
    <xf numFmtId="166" fontId="4" fillId="2" borderId="1" xfId="0" applyNumberFormat="1" applyFont="1" applyFill="1" applyBorder="1"/>
    <xf numFmtId="165" fontId="4" fillId="5" borderId="1" xfId="1" applyNumberFormat="1" applyFont="1" applyFill="1" applyBorder="1"/>
    <xf numFmtId="164" fontId="5" fillId="4" borderId="3" xfId="1" applyNumberFormat="1" applyFont="1" applyFill="1" applyBorder="1"/>
    <xf numFmtId="0" fontId="5" fillId="0" borderId="3" xfId="0" applyFont="1" applyBorder="1"/>
    <xf numFmtId="0" fontId="5" fillId="0" borderId="4" xfId="0" applyFont="1" applyBorder="1"/>
    <xf numFmtId="166" fontId="4" fillId="6" borderId="2" xfId="2" applyNumberFormat="1" applyFont="1" applyFill="1" applyBorder="1"/>
    <xf numFmtId="164" fontId="13" fillId="4" borderId="3" xfId="1" applyNumberFormat="1" applyFont="1" applyFill="1" applyBorder="1"/>
    <xf numFmtId="0" fontId="14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O97"/>
  <sheetViews>
    <sheetView tabSelected="1" topLeftCell="A7" zoomScale="96" zoomScaleNormal="96" workbookViewId="0">
      <selection activeCell="H88" sqref="H88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10" width="24.28515625" customWidth="1"/>
  </cols>
  <sheetData>
    <row r="2" spans="4:9" ht="31.5" x14ac:dyDescent="0.5">
      <c r="D2" s="11" t="s">
        <v>71</v>
      </c>
    </row>
    <row r="3" spans="4:9" x14ac:dyDescent="0.25">
      <c r="H3" s="26">
        <v>44973</v>
      </c>
    </row>
    <row r="4" spans="4:9" ht="15.75" thickBot="1" x14ac:dyDescent="0.3"/>
    <row r="5" spans="4:9" ht="24" thickBot="1" x14ac:dyDescent="0.4">
      <c r="D5" s="1" t="s">
        <v>0</v>
      </c>
      <c r="E5" s="9" t="s">
        <v>51</v>
      </c>
      <c r="F5" s="9" t="s">
        <v>73</v>
      </c>
      <c r="G5" s="9" t="s">
        <v>74</v>
      </c>
      <c r="H5" s="18" t="s">
        <v>60</v>
      </c>
      <c r="I5" s="42"/>
    </row>
    <row r="6" spans="4:9" ht="15.75" x14ac:dyDescent="0.25">
      <c r="D6" s="29" t="s">
        <v>1</v>
      </c>
      <c r="E6" s="66" t="s">
        <v>72</v>
      </c>
      <c r="F6" s="75"/>
      <c r="G6" s="75"/>
      <c r="H6" s="63">
        <v>0</v>
      </c>
      <c r="I6" s="38"/>
    </row>
    <row r="7" spans="4:9" ht="15.75" x14ac:dyDescent="0.25">
      <c r="D7" s="28" t="s">
        <v>2</v>
      </c>
      <c r="E7" s="66">
        <v>125650</v>
      </c>
      <c r="F7" s="19">
        <v>14723.52</v>
      </c>
      <c r="G7" s="19">
        <v>24231.8</v>
      </c>
      <c r="H7" s="63">
        <v>93612.13</v>
      </c>
      <c r="I7" s="47"/>
    </row>
    <row r="8" spans="4:9" ht="15.75" x14ac:dyDescent="0.25">
      <c r="D8" s="28" t="s">
        <v>62</v>
      </c>
      <c r="E8" s="66">
        <v>10000</v>
      </c>
      <c r="F8" s="19"/>
      <c r="G8" s="19">
        <v>780</v>
      </c>
      <c r="H8" s="63">
        <v>4930</v>
      </c>
      <c r="I8" s="47"/>
    </row>
    <row r="9" spans="4:9" ht="15.75" x14ac:dyDescent="0.25">
      <c r="D9" s="28" t="s">
        <v>3</v>
      </c>
      <c r="E9" s="66">
        <v>3150</v>
      </c>
      <c r="F9" s="19"/>
      <c r="G9" s="19"/>
      <c r="H9" s="63">
        <v>0</v>
      </c>
      <c r="I9" s="47"/>
    </row>
    <row r="10" spans="4:9" ht="15.75" x14ac:dyDescent="0.25">
      <c r="D10" s="28" t="s">
        <v>4</v>
      </c>
      <c r="E10" s="66">
        <v>1650</v>
      </c>
      <c r="F10" s="19"/>
      <c r="G10" s="19">
        <v>270</v>
      </c>
      <c r="H10" s="63">
        <v>270</v>
      </c>
      <c r="I10" s="47"/>
    </row>
    <row r="11" spans="4:9" ht="15.75" x14ac:dyDescent="0.25">
      <c r="D11" s="28" t="s">
        <v>5</v>
      </c>
      <c r="E11" s="66">
        <v>4900</v>
      </c>
      <c r="F11" s="19">
        <v>390</v>
      </c>
      <c r="G11" s="19">
        <v>550</v>
      </c>
      <c r="H11" s="63">
        <v>1450</v>
      </c>
      <c r="I11" s="47"/>
    </row>
    <row r="12" spans="4:9" ht="15.75" x14ac:dyDescent="0.25">
      <c r="D12" s="28" t="s">
        <v>6</v>
      </c>
      <c r="E12" s="66">
        <v>181000</v>
      </c>
      <c r="F12" s="19">
        <v>25717.200000000001</v>
      </c>
      <c r="G12" s="19">
        <v>21574.6</v>
      </c>
      <c r="H12" s="63">
        <v>80301</v>
      </c>
      <c r="I12" s="47"/>
    </row>
    <row r="13" spans="4:9" ht="15.75" x14ac:dyDescent="0.25">
      <c r="D13" s="28" t="s">
        <v>7</v>
      </c>
      <c r="E13" s="66">
        <v>2000</v>
      </c>
      <c r="F13" s="19"/>
      <c r="G13" s="19"/>
      <c r="H13" s="63">
        <v>0</v>
      </c>
      <c r="I13" s="47"/>
    </row>
    <row r="14" spans="4:9" ht="15.75" x14ac:dyDescent="0.25">
      <c r="D14" s="28" t="s">
        <v>8</v>
      </c>
      <c r="E14" s="66">
        <v>150000</v>
      </c>
      <c r="F14" s="19"/>
      <c r="G14" s="19"/>
      <c r="H14" s="63">
        <v>0</v>
      </c>
      <c r="I14" s="47"/>
    </row>
    <row r="15" spans="4:9" ht="15.75" x14ac:dyDescent="0.25">
      <c r="D15" s="28" t="s">
        <v>9</v>
      </c>
      <c r="E15" s="66">
        <v>50000</v>
      </c>
      <c r="F15" s="19"/>
      <c r="G15" s="19"/>
      <c r="H15" s="63">
        <v>0</v>
      </c>
      <c r="I15" s="47"/>
    </row>
    <row r="16" spans="4:9" ht="15.75" x14ac:dyDescent="0.25">
      <c r="D16" s="28" t="s">
        <v>10</v>
      </c>
      <c r="E16" s="66">
        <v>50000</v>
      </c>
      <c r="F16" s="19"/>
      <c r="G16" s="19"/>
      <c r="H16" s="63">
        <v>0</v>
      </c>
      <c r="I16" s="47"/>
    </row>
    <row r="17" spans="4:15" ht="15.75" x14ac:dyDescent="0.25">
      <c r="D17" s="28" t="s">
        <v>11</v>
      </c>
      <c r="E17" s="66">
        <v>28900</v>
      </c>
      <c r="F17" s="19"/>
      <c r="G17" s="19"/>
      <c r="H17" s="63">
        <v>0</v>
      </c>
      <c r="I17" s="47"/>
      <c r="O17" s="35"/>
    </row>
    <row r="18" spans="4:15" ht="15.75" x14ac:dyDescent="0.25">
      <c r="D18" s="28" t="s">
        <v>12</v>
      </c>
      <c r="E18" s="66">
        <v>1500</v>
      </c>
      <c r="F18" s="19"/>
      <c r="G18" s="19"/>
      <c r="H18" s="63">
        <v>328.92</v>
      </c>
      <c r="I18" s="47"/>
    </row>
    <row r="19" spans="4:15" ht="15.75" x14ac:dyDescent="0.25">
      <c r="D19" s="28" t="s">
        <v>13</v>
      </c>
      <c r="E19" s="35"/>
      <c r="F19" s="19"/>
      <c r="G19" s="19"/>
      <c r="H19" s="63">
        <v>0</v>
      </c>
      <c r="I19" s="48"/>
    </row>
    <row r="20" spans="4:15" ht="15.75" x14ac:dyDescent="0.25">
      <c r="D20" s="28" t="s">
        <v>14</v>
      </c>
      <c r="E20" s="66">
        <v>20000</v>
      </c>
      <c r="F20" s="19"/>
      <c r="G20" s="19"/>
      <c r="H20" s="64">
        <v>13057.54</v>
      </c>
      <c r="I20" s="49"/>
    </row>
    <row r="21" spans="4:15" ht="15.75" x14ac:dyDescent="0.25">
      <c r="D21" s="28" t="s">
        <v>15</v>
      </c>
      <c r="E21" s="66">
        <v>25</v>
      </c>
      <c r="F21" s="79">
        <v>3.64</v>
      </c>
      <c r="G21" s="79">
        <v>3.92</v>
      </c>
      <c r="H21" s="64">
        <v>17.829999999999998</v>
      </c>
      <c r="I21" s="50"/>
    </row>
    <row r="22" spans="4:15" ht="15.75" x14ac:dyDescent="0.25">
      <c r="D22" s="28" t="s">
        <v>16</v>
      </c>
      <c r="E22" s="69">
        <v>300</v>
      </c>
      <c r="F22" s="79">
        <v>0.74</v>
      </c>
      <c r="G22" s="79">
        <v>0.74</v>
      </c>
      <c r="H22" s="64">
        <v>37.82</v>
      </c>
      <c r="I22" s="48"/>
    </row>
    <row r="23" spans="4:15" ht="16.5" thickBot="1" x14ac:dyDescent="0.3">
      <c r="D23" s="34" t="s">
        <v>68</v>
      </c>
      <c r="E23" s="70">
        <v>50000</v>
      </c>
      <c r="F23" s="80">
        <v>16860.7</v>
      </c>
      <c r="G23" s="80">
        <v>6816.1</v>
      </c>
      <c r="H23" s="65">
        <v>31928.6</v>
      </c>
    </row>
    <row r="24" spans="4:15" ht="16.5" thickTop="1" thickBot="1" x14ac:dyDescent="0.3">
      <c r="I24" s="38"/>
    </row>
    <row r="25" spans="4:15" ht="20.25" thickBot="1" x14ac:dyDescent="0.35">
      <c r="D25" s="3" t="s">
        <v>17</v>
      </c>
      <c r="E25" s="62">
        <f>SUM(E6:E23)</f>
        <v>679075</v>
      </c>
      <c r="F25" s="76">
        <f t="shared" ref="F25:H25" si="0">SUM(F6:F23)</f>
        <v>57695.8</v>
      </c>
      <c r="G25" s="76">
        <f t="shared" si="0"/>
        <v>54227.159999999989</v>
      </c>
      <c r="H25" s="76">
        <f t="shared" si="0"/>
        <v>225933.84000000003</v>
      </c>
    </row>
    <row r="26" spans="4:15" ht="15.75" thickBot="1" x14ac:dyDescent="0.3"/>
    <row r="27" spans="4:15" ht="20.25" thickBot="1" x14ac:dyDescent="0.35">
      <c r="D27" s="4" t="s">
        <v>18</v>
      </c>
      <c r="E27" s="8"/>
    </row>
    <row r="28" spans="4:15" ht="15.75" x14ac:dyDescent="0.25">
      <c r="D28" s="29" t="s">
        <v>1</v>
      </c>
      <c r="E28" s="40"/>
      <c r="F28" s="68"/>
      <c r="G28" s="68"/>
      <c r="H28" s="36">
        <v>330</v>
      </c>
      <c r="I28" s="38"/>
    </row>
    <row r="29" spans="4:15" ht="15.75" x14ac:dyDescent="0.25">
      <c r="D29" s="28" t="s">
        <v>3</v>
      </c>
      <c r="E29" s="39">
        <v>3150</v>
      </c>
      <c r="F29" s="67"/>
      <c r="G29" s="67"/>
      <c r="H29" s="58">
        <v>0</v>
      </c>
    </row>
    <row r="30" spans="4:15" ht="15.75" x14ac:dyDescent="0.25">
      <c r="D30" s="30"/>
      <c r="E30" s="43"/>
      <c r="F30" s="73"/>
      <c r="G30" s="73"/>
      <c r="H30" s="19">
        <v>0</v>
      </c>
    </row>
    <row r="31" spans="4:15" ht="15.75" x14ac:dyDescent="0.25">
      <c r="D31" s="28" t="s">
        <v>19</v>
      </c>
      <c r="E31" s="39">
        <v>4500</v>
      </c>
      <c r="F31" s="19"/>
      <c r="G31" s="19"/>
      <c r="H31" s="19">
        <v>0</v>
      </c>
    </row>
    <row r="32" spans="4:15" ht="15.75" x14ac:dyDescent="0.25">
      <c r="D32" s="28" t="s">
        <v>20</v>
      </c>
      <c r="E32" s="39">
        <v>18000</v>
      </c>
      <c r="F32" s="19">
        <v>12800</v>
      </c>
      <c r="G32" s="19">
        <v>3700</v>
      </c>
      <c r="H32" s="58">
        <v>16500</v>
      </c>
    </row>
    <row r="33" spans="4:14" ht="15.75" x14ac:dyDescent="0.25">
      <c r="D33" s="28" t="s">
        <v>21</v>
      </c>
      <c r="E33" s="39">
        <f>30*450</f>
        <v>13500</v>
      </c>
      <c r="F33" s="19"/>
      <c r="G33" s="19"/>
      <c r="H33" s="19">
        <v>1450</v>
      </c>
    </row>
    <row r="34" spans="4:14" ht="15.75" x14ac:dyDescent="0.25">
      <c r="D34" s="28" t="s">
        <v>22</v>
      </c>
      <c r="E34" s="45"/>
      <c r="F34" s="19"/>
      <c r="G34" s="19"/>
      <c r="H34" s="19">
        <v>0</v>
      </c>
      <c r="J34" s="83"/>
    </row>
    <row r="35" spans="4:14" ht="15.75" x14ac:dyDescent="0.25">
      <c r="D35" s="28" t="s">
        <v>23</v>
      </c>
      <c r="E35" s="39">
        <v>1500</v>
      </c>
      <c r="F35" s="19"/>
      <c r="G35" s="19"/>
      <c r="H35" s="19">
        <v>0</v>
      </c>
    </row>
    <row r="36" spans="4:14" ht="15.75" x14ac:dyDescent="0.25">
      <c r="D36" s="28" t="s">
        <v>24</v>
      </c>
      <c r="E36" s="39">
        <v>3000</v>
      </c>
      <c r="F36" s="19"/>
      <c r="G36" s="19"/>
      <c r="H36" s="19">
        <v>0</v>
      </c>
      <c r="N36" s="37"/>
    </row>
    <row r="37" spans="4:14" ht="15.75" x14ac:dyDescent="0.25">
      <c r="D37" s="28" t="s">
        <v>25</v>
      </c>
      <c r="E37" s="39">
        <f>10*900</f>
        <v>9000</v>
      </c>
      <c r="F37" s="19">
        <v>1300</v>
      </c>
      <c r="G37" s="19">
        <v>400</v>
      </c>
      <c r="H37" s="58">
        <v>2200</v>
      </c>
    </row>
    <row r="38" spans="4:14" ht="15.75" x14ac:dyDescent="0.25">
      <c r="D38" s="30"/>
      <c r="E38" s="44"/>
      <c r="F38" s="78"/>
      <c r="G38" s="82"/>
      <c r="H38" s="19">
        <v>0</v>
      </c>
    </row>
    <row r="39" spans="4:14" ht="15.75" x14ac:dyDescent="0.25">
      <c r="D39" s="28" t="s">
        <v>26</v>
      </c>
      <c r="E39" s="39"/>
      <c r="F39" s="19"/>
      <c r="G39" s="19"/>
      <c r="H39" s="19">
        <v>0</v>
      </c>
      <c r="I39" s="47"/>
    </row>
    <row r="40" spans="4:14" ht="15.75" x14ac:dyDescent="0.25">
      <c r="D40" s="28" t="s">
        <v>27</v>
      </c>
      <c r="E40" s="39">
        <f>E14</f>
        <v>150000</v>
      </c>
      <c r="F40" s="19"/>
      <c r="G40" s="19"/>
      <c r="H40" s="58">
        <v>0</v>
      </c>
      <c r="I40" s="51"/>
    </row>
    <row r="41" spans="4:14" ht="15.75" x14ac:dyDescent="0.25">
      <c r="D41" s="28" t="s">
        <v>28</v>
      </c>
      <c r="E41" s="39">
        <f>E16</f>
        <v>50000</v>
      </c>
      <c r="F41" s="19"/>
      <c r="G41" s="19"/>
      <c r="H41" s="58">
        <v>0</v>
      </c>
      <c r="I41" s="47"/>
    </row>
    <row r="42" spans="4:14" ht="15.75" x14ac:dyDescent="0.25">
      <c r="D42" s="29" t="s">
        <v>29</v>
      </c>
      <c r="E42" s="39">
        <f>E15</f>
        <v>50000</v>
      </c>
      <c r="F42" s="19"/>
      <c r="G42" s="19"/>
      <c r="H42" s="59">
        <v>0</v>
      </c>
      <c r="I42" s="47"/>
      <c r="L42" s="37"/>
    </row>
    <row r="43" spans="4:14" ht="15.75" x14ac:dyDescent="0.25">
      <c r="D43" s="28" t="s">
        <v>30</v>
      </c>
      <c r="E43" s="39">
        <f>E17+42000</f>
        <v>70900</v>
      </c>
      <c r="F43" s="19"/>
      <c r="G43" s="19"/>
      <c r="H43" s="58">
        <v>850</v>
      </c>
      <c r="I43" s="52"/>
    </row>
    <row r="44" spans="4:14" ht="15.75" x14ac:dyDescent="0.25">
      <c r="D44" s="28" t="s">
        <v>31</v>
      </c>
      <c r="E44" s="39">
        <v>22000</v>
      </c>
      <c r="F44" s="19">
        <v>885.38</v>
      </c>
      <c r="G44" s="19">
        <v>9892.93</v>
      </c>
      <c r="H44" s="58">
        <v>10778.31</v>
      </c>
      <c r="I44" s="47"/>
    </row>
    <row r="45" spans="4:14" ht="15.75" x14ac:dyDescent="0.25">
      <c r="D45" s="5"/>
      <c r="E45" s="6"/>
      <c r="F45" s="41"/>
      <c r="G45" s="41"/>
      <c r="H45" s="19"/>
    </row>
    <row r="46" spans="4:14" ht="15.75" x14ac:dyDescent="0.25">
      <c r="D46" s="28" t="s">
        <v>61</v>
      </c>
      <c r="E46" s="39">
        <v>80400</v>
      </c>
      <c r="F46" s="36">
        <v>6866.66</v>
      </c>
      <c r="G46" s="36">
        <v>6866.66</v>
      </c>
      <c r="H46" s="19">
        <v>34333.300000000003</v>
      </c>
      <c r="I46" s="53"/>
    </row>
    <row r="47" spans="4:14" ht="15.75" x14ac:dyDescent="0.25">
      <c r="D47" s="28" t="s">
        <v>32</v>
      </c>
      <c r="E47" s="39">
        <v>6300</v>
      </c>
      <c r="F47" s="19">
        <v>525.30999999999995</v>
      </c>
      <c r="G47" s="19">
        <v>589.16</v>
      </c>
      <c r="H47" s="19">
        <v>2690.37</v>
      </c>
      <c r="I47" s="47"/>
    </row>
    <row r="48" spans="4:14" ht="15.75" x14ac:dyDescent="0.25">
      <c r="D48" s="28" t="s">
        <v>33</v>
      </c>
      <c r="E48" s="39">
        <v>2000</v>
      </c>
      <c r="F48" s="19"/>
      <c r="G48" s="19"/>
      <c r="H48" s="19">
        <v>0</v>
      </c>
      <c r="I48" s="47"/>
    </row>
    <row r="49" spans="4:9" ht="15.75" x14ac:dyDescent="0.25">
      <c r="D49" s="28" t="s">
        <v>34</v>
      </c>
      <c r="E49" s="39">
        <v>0</v>
      </c>
      <c r="F49" s="19"/>
      <c r="G49" s="19"/>
      <c r="H49" s="19">
        <v>0</v>
      </c>
    </row>
    <row r="50" spans="4:9" ht="15.75" x14ac:dyDescent="0.25">
      <c r="D50" s="28" t="s">
        <v>35</v>
      </c>
      <c r="E50" s="39">
        <v>4700</v>
      </c>
      <c r="F50" s="19"/>
      <c r="G50" s="19"/>
      <c r="H50" s="19">
        <v>0</v>
      </c>
      <c r="I50" s="47"/>
    </row>
    <row r="51" spans="4:9" ht="15.75" x14ac:dyDescent="0.25">
      <c r="D51" s="28" t="s">
        <v>36</v>
      </c>
      <c r="E51" s="39">
        <v>18000</v>
      </c>
      <c r="F51" s="19">
        <v>3303.13</v>
      </c>
      <c r="G51" s="19">
        <v>2219.17</v>
      </c>
      <c r="H51" s="19">
        <v>9598.44</v>
      </c>
      <c r="I51" s="47"/>
    </row>
    <row r="52" spans="4:9" ht="16.5" thickBot="1" x14ac:dyDescent="0.3">
      <c r="D52" s="28" t="s">
        <v>37</v>
      </c>
      <c r="E52" s="39">
        <v>3000</v>
      </c>
      <c r="F52" s="19">
        <v>149.88999999999999</v>
      </c>
      <c r="G52" s="19">
        <v>317.97000000000003</v>
      </c>
      <c r="H52" s="19">
        <v>1032.31</v>
      </c>
      <c r="I52" s="54"/>
    </row>
    <row r="53" spans="4:9" ht="16.5" thickBot="1" x14ac:dyDescent="0.3">
      <c r="D53" s="30"/>
      <c r="E53" s="71"/>
      <c r="F53" s="78"/>
      <c r="G53" s="78"/>
      <c r="H53" s="19">
        <v>0</v>
      </c>
    </row>
    <row r="54" spans="4:9" ht="15.75" x14ac:dyDescent="0.25">
      <c r="D54" s="28" t="s">
        <v>14</v>
      </c>
      <c r="E54" s="39">
        <v>35000</v>
      </c>
      <c r="F54" s="19"/>
      <c r="G54" s="19"/>
      <c r="H54" s="19">
        <v>2597.1</v>
      </c>
      <c r="I54" s="55"/>
    </row>
    <row r="55" spans="4:9" ht="15.75" x14ac:dyDescent="0.25">
      <c r="D55" s="28" t="s">
        <v>38</v>
      </c>
      <c r="E55" s="39">
        <v>18000</v>
      </c>
      <c r="F55" s="19"/>
      <c r="G55" s="19"/>
      <c r="H55" s="19">
        <v>0</v>
      </c>
    </row>
    <row r="56" spans="4:9" ht="16.5" thickBot="1" x14ac:dyDescent="0.3">
      <c r="D56" s="28" t="s">
        <v>39</v>
      </c>
      <c r="E56" s="39">
        <v>0</v>
      </c>
      <c r="F56" s="19"/>
      <c r="G56" s="19"/>
      <c r="H56" s="19">
        <v>0</v>
      </c>
    </row>
    <row r="57" spans="4:9" ht="16.5" thickBot="1" x14ac:dyDescent="0.3">
      <c r="D57" s="30"/>
      <c r="E57" s="71"/>
      <c r="F57" s="78"/>
      <c r="G57" s="78"/>
      <c r="H57" s="19">
        <v>0</v>
      </c>
    </row>
    <row r="58" spans="4:9" ht="15.75" x14ac:dyDescent="0.25">
      <c r="D58" s="28" t="s">
        <v>40</v>
      </c>
      <c r="E58" s="45">
        <v>1500</v>
      </c>
      <c r="F58" s="19"/>
      <c r="G58" s="19"/>
      <c r="H58" s="19">
        <v>0</v>
      </c>
      <c r="I58" s="52"/>
    </row>
    <row r="59" spans="4:9" ht="16.5" thickBot="1" x14ac:dyDescent="0.3">
      <c r="D59" s="31" t="s">
        <v>41</v>
      </c>
      <c r="E59" s="45">
        <v>20000</v>
      </c>
      <c r="F59" s="19">
        <v>89.25</v>
      </c>
      <c r="G59" s="19">
        <v>489.1</v>
      </c>
      <c r="H59" s="19">
        <v>3380.39</v>
      </c>
      <c r="I59" s="52"/>
    </row>
    <row r="60" spans="4:9" ht="16.5" thickBot="1" x14ac:dyDescent="0.3">
      <c r="D60" s="6"/>
      <c r="E60" s="71"/>
      <c r="F60" s="78"/>
      <c r="G60" s="78"/>
      <c r="H60" s="19">
        <v>0</v>
      </c>
    </row>
    <row r="61" spans="4:9" ht="15.75" x14ac:dyDescent="0.25">
      <c r="D61" s="28" t="s">
        <v>42</v>
      </c>
      <c r="E61" s="45">
        <v>6000</v>
      </c>
      <c r="F61" s="19"/>
      <c r="G61" s="19"/>
      <c r="H61" s="19">
        <v>0</v>
      </c>
      <c r="I61" s="52"/>
    </row>
    <row r="62" spans="4:9" ht="15.75" x14ac:dyDescent="0.25">
      <c r="D62" s="28" t="s">
        <v>43</v>
      </c>
      <c r="E62" s="45">
        <v>10000</v>
      </c>
      <c r="F62" s="19"/>
      <c r="G62" s="19"/>
      <c r="H62" s="19">
        <v>339.65</v>
      </c>
      <c r="I62" s="52"/>
    </row>
    <row r="63" spans="4:9" ht="16.5" thickBot="1" x14ac:dyDescent="0.3">
      <c r="D63" s="28" t="s">
        <v>44</v>
      </c>
      <c r="E63" s="45">
        <v>2000</v>
      </c>
      <c r="F63" s="19"/>
      <c r="G63" s="19"/>
      <c r="H63" s="19">
        <v>1855.8400000000001</v>
      </c>
      <c r="I63" s="52"/>
    </row>
    <row r="64" spans="4:9" ht="16.5" thickBot="1" x14ac:dyDescent="0.3">
      <c r="D64" s="6"/>
      <c r="E64" s="72"/>
      <c r="F64" s="78"/>
      <c r="G64" s="78"/>
      <c r="H64" s="19">
        <v>0</v>
      </c>
    </row>
    <row r="65" spans="4:12" ht="15.75" x14ac:dyDescent="0.25">
      <c r="D65" s="32" t="s">
        <v>49</v>
      </c>
      <c r="E65" s="19">
        <v>10000</v>
      </c>
      <c r="F65" s="19">
        <v>1328.5</v>
      </c>
      <c r="G65" s="19">
        <v>926.25</v>
      </c>
      <c r="H65" s="19">
        <v>2949.25</v>
      </c>
      <c r="I65" s="52"/>
    </row>
    <row r="66" spans="4:12" ht="15.75" x14ac:dyDescent="0.25">
      <c r="D66" s="33" t="s">
        <v>50</v>
      </c>
      <c r="F66" s="19"/>
      <c r="G66" s="19"/>
      <c r="H66" s="19">
        <v>0</v>
      </c>
      <c r="I66" s="37"/>
    </row>
    <row r="67" spans="4:12" ht="15.75" x14ac:dyDescent="0.25">
      <c r="D67" s="28" t="s">
        <v>45</v>
      </c>
      <c r="E67" s="19">
        <v>6000</v>
      </c>
      <c r="F67" s="19"/>
      <c r="G67" s="19"/>
      <c r="H67" s="19">
        <v>0</v>
      </c>
      <c r="I67" s="52"/>
    </row>
    <row r="68" spans="4:12" ht="15.75" x14ac:dyDescent="0.25">
      <c r="D68" s="28" t="s">
        <v>46</v>
      </c>
      <c r="E68" s="19">
        <v>6000</v>
      </c>
      <c r="F68" s="19"/>
      <c r="G68" s="19"/>
      <c r="H68" s="19">
        <v>0</v>
      </c>
      <c r="I68" s="52"/>
    </row>
    <row r="69" spans="4:12" ht="15.75" x14ac:dyDescent="0.25">
      <c r="D69" s="28" t="s">
        <v>47</v>
      </c>
      <c r="E69" s="19">
        <v>2000</v>
      </c>
      <c r="F69" s="19"/>
      <c r="G69" s="19"/>
      <c r="H69" s="19">
        <v>0</v>
      </c>
      <c r="I69" s="52"/>
    </row>
    <row r="70" spans="4:12" ht="15.75" x14ac:dyDescent="0.25">
      <c r="D70" s="28" t="s">
        <v>63</v>
      </c>
      <c r="E70" s="19">
        <v>6000</v>
      </c>
      <c r="F70" s="19"/>
      <c r="G70" s="19"/>
      <c r="H70" s="19">
        <v>0</v>
      </c>
      <c r="I70" s="52"/>
    </row>
    <row r="71" spans="4:12" ht="15.75" x14ac:dyDescent="0.25">
      <c r="D71" s="28" t="s">
        <v>64</v>
      </c>
      <c r="E71" s="46"/>
      <c r="F71" s="19"/>
      <c r="G71" s="19"/>
      <c r="H71" s="57">
        <v>0</v>
      </c>
    </row>
    <row r="72" spans="4:12" ht="15.75" x14ac:dyDescent="0.25">
      <c r="D72" s="28" t="s">
        <v>66</v>
      </c>
      <c r="E72" s="19">
        <v>50000</v>
      </c>
      <c r="F72" s="19"/>
      <c r="G72" s="19"/>
      <c r="H72" s="19">
        <v>90000</v>
      </c>
      <c r="I72" s="38"/>
      <c r="L72" t="s">
        <v>70</v>
      </c>
    </row>
    <row r="73" spans="4:12" ht="16.5" thickBot="1" x14ac:dyDescent="0.3">
      <c r="D73" s="12"/>
      <c r="E73" s="37"/>
      <c r="H73" s="19"/>
    </row>
    <row r="74" spans="4:12" ht="20.25" thickBot="1" x14ac:dyDescent="0.35">
      <c r="D74" s="7" t="s">
        <v>48</v>
      </c>
      <c r="E74" s="27">
        <f>SUM(E26:E72)</f>
        <v>682450</v>
      </c>
      <c r="F74" s="77">
        <f t="shared" ref="F74:G74" si="1">SUM(F26:F70)</f>
        <v>27248.120000000003</v>
      </c>
      <c r="G74" s="77">
        <f t="shared" si="1"/>
        <v>25401.239999999998</v>
      </c>
      <c r="H74" s="27">
        <f>SUM(H26:H72)</f>
        <v>180884.96</v>
      </c>
    </row>
    <row r="75" spans="4:12" ht="15.75" thickBot="1" x14ac:dyDescent="0.3">
      <c r="E75" s="13"/>
    </row>
    <row r="76" spans="4:12" ht="18.75" thickBot="1" x14ac:dyDescent="0.3">
      <c r="D76" s="10" t="s">
        <v>52</v>
      </c>
      <c r="E76" s="14">
        <v>-3375</v>
      </c>
      <c r="F76" s="74">
        <f>F25-F74</f>
        <v>30447.68</v>
      </c>
      <c r="G76" s="74">
        <f>G25-G74</f>
        <v>28825.919999999991</v>
      </c>
      <c r="H76" s="25">
        <f>H25-H74</f>
        <v>45048.880000000034</v>
      </c>
    </row>
    <row r="77" spans="4:12" x14ac:dyDescent="0.25">
      <c r="E77" s="13"/>
      <c r="F77" s="13"/>
      <c r="G77" s="13"/>
    </row>
    <row r="78" spans="4:12" ht="15.75" x14ac:dyDescent="0.25">
      <c r="D78" s="2" t="s">
        <v>53</v>
      </c>
      <c r="E78" s="21">
        <v>413386</v>
      </c>
      <c r="F78" s="21"/>
      <c r="G78" s="21"/>
      <c r="H78" s="60">
        <v>413386</v>
      </c>
    </row>
    <row r="79" spans="4:12" ht="15.75" x14ac:dyDescent="0.25">
      <c r="D79" s="2" t="s">
        <v>54</v>
      </c>
      <c r="E79" s="22">
        <v>-3375</v>
      </c>
      <c r="F79" s="61"/>
      <c r="G79" s="61"/>
      <c r="H79" s="81">
        <v>45048.880000000034</v>
      </c>
    </row>
    <row r="80" spans="4:12" ht="15.75" x14ac:dyDescent="0.25">
      <c r="D80" s="2" t="s">
        <v>55</v>
      </c>
      <c r="E80" s="22">
        <v>800</v>
      </c>
      <c r="F80" s="22"/>
      <c r="G80" s="22"/>
      <c r="H80" s="56">
        <v>37.82</v>
      </c>
    </row>
    <row r="81" spans="4:8" ht="15.75" x14ac:dyDescent="0.25">
      <c r="D81" s="2" t="s">
        <v>56</v>
      </c>
      <c r="E81" s="22">
        <v>0</v>
      </c>
      <c r="F81" s="22"/>
      <c r="G81" s="22"/>
      <c r="H81" s="24"/>
    </row>
    <row r="82" spans="4:8" ht="15.75" x14ac:dyDescent="0.25">
      <c r="D82" s="2" t="s">
        <v>57</v>
      </c>
      <c r="E82" s="21">
        <v>410011</v>
      </c>
      <c r="F82" s="21"/>
      <c r="G82" s="21"/>
      <c r="H82" s="21">
        <v>458397.06</v>
      </c>
    </row>
    <row r="83" spans="4:8" ht="15.75" x14ac:dyDescent="0.25">
      <c r="D83" s="2"/>
      <c r="E83" s="23"/>
      <c r="F83" s="23"/>
      <c r="G83" s="23"/>
      <c r="H83" s="23"/>
    </row>
    <row r="84" spans="4:8" ht="15.75" x14ac:dyDescent="0.25">
      <c r="D84" s="2" t="s">
        <v>67</v>
      </c>
      <c r="E84" s="24">
        <v>200568</v>
      </c>
      <c r="F84" s="24"/>
      <c r="G84" s="24"/>
      <c r="H84" s="21">
        <v>271761.54000000004</v>
      </c>
    </row>
    <row r="85" spans="4:8" ht="15.75" x14ac:dyDescent="0.25">
      <c r="D85" s="2" t="s">
        <v>69</v>
      </c>
      <c r="E85" s="24">
        <v>30868</v>
      </c>
      <c r="F85" s="24"/>
      <c r="G85" s="24"/>
      <c r="H85" s="24">
        <v>30868</v>
      </c>
    </row>
    <row r="86" spans="4:8" ht="15.75" x14ac:dyDescent="0.25">
      <c r="D86" s="15" t="s">
        <v>58</v>
      </c>
      <c r="E86" s="24">
        <v>252682</v>
      </c>
      <c r="F86" s="24"/>
      <c r="G86" s="24"/>
      <c r="H86" s="24">
        <v>252718.34</v>
      </c>
    </row>
    <row r="87" spans="4:8" ht="16.5" thickBot="1" x14ac:dyDescent="0.3">
      <c r="D87" s="12"/>
      <c r="E87" s="20"/>
      <c r="F87" s="20"/>
      <c r="G87" s="20"/>
    </row>
    <row r="88" spans="4:8" ht="16.5" thickBot="1" x14ac:dyDescent="0.3">
      <c r="D88" s="16" t="s">
        <v>59</v>
      </c>
      <c r="E88" s="17">
        <v>894129</v>
      </c>
      <c r="F88" s="17"/>
      <c r="G88" s="17"/>
      <c r="H88" s="17">
        <f>SUM(H82:H86)</f>
        <v>1013744.9400000001</v>
      </c>
    </row>
    <row r="97" spans="8:8" x14ac:dyDescent="0.25">
      <c r="H97" t="s">
        <v>65</v>
      </c>
    </row>
  </sheetData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3:19" x14ac:dyDescent="0.25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3:19" x14ac:dyDescent="0.25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3:19" x14ac:dyDescent="0.2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3:19" x14ac:dyDescent="0.25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3:19" x14ac:dyDescent="0.25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3:19" x14ac:dyDescent="0.25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3:19" x14ac:dyDescent="0.25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3:19" x14ac:dyDescent="0.25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3:19" x14ac:dyDescent="0.25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3:19" x14ac:dyDescent="0.25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3:19" x14ac:dyDescent="0.25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3:19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3:19" x14ac:dyDescent="0.25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3:19" x14ac:dyDescent="0.25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3:19" x14ac:dyDescent="0.25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3:19" x14ac:dyDescent="0.25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3:19" x14ac:dyDescent="0.25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3:19" x14ac:dyDescent="0.25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3:19" x14ac:dyDescent="0.25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3:19" x14ac:dyDescent="0.25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3:19" x14ac:dyDescent="0.25"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3:19" x14ac:dyDescent="0.25"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3:19" x14ac:dyDescent="0.2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3:19" x14ac:dyDescent="0.25"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3:19" x14ac:dyDescent="0.25"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3:19" x14ac:dyDescent="0.25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3:19" x14ac:dyDescent="0.25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3:19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3:19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3:19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3:19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3:19" x14ac:dyDescent="0.25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3:19" x14ac:dyDescent="0.25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3:19" x14ac:dyDescent="0.2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2021-08-28T14:42:51Z</cp:lastPrinted>
  <dcterms:created xsi:type="dcterms:W3CDTF">2017-10-06T14:24:09Z</dcterms:created>
  <dcterms:modified xsi:type="dcterms:W3CDTF">2023-02-16T14:59:46Z</dcterms:modified>
</cp:coreProperties>
</file>