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B\Documents\Virginia Swimming\"/>
    </mc:Choice>
  </mc:AlternateContent>
  <xr:revisionPtr revIDLastSave="0" documentId="8_{89E62B13-78A9-49A1-A1C1-EDA636956A64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Sheet1" sheetId="1" r:id="rId1"/>
    <sheet name="Sheet3" sheetId="3" r:id="rId2"/>
    <sheet name="Sheet2" sheetId="4" r:id="rId3"/>
  </sheets>
  <definedNames>
    <definedName name="_xlnm.Print_Area" localSheetId="0">Sheet1!$D$2:$G$88</definedName>
    <definedName name="_xlnm.Print_Area" localSheetId="1">Sheet3!$N$6:$R$18</definedName>
  </definedNames>
  <calcPr calcId="181029"/>
</workbook>
</file>

<file path=xl/calcChain.xml><?xml version="1.0" encoding="utf-8"?>
<calcChain xmlns="http://schemas.openxmlformats.org/spreadsheetml/2006/main">
  <c r="F76" i="1" l="1"/>
  <c r="F74" i="1"/>
  <c r="F25" i="1"/>
  <c r="E88" i="1"/>
  <c r="E79" i="1"/>
  <c r="E82" i="1" s="1"/>
  <c r="E76" i="1"/>
  <c r="E47" i="1"/>
  <c r="E43" i="1"/>
  <c r="G74" i="1" l="1"/>
  <c r="G25" i="1"/>
  <c r="E25" i="1"/>
  <c r="E74" i="1" l="1"/>
  <c r="G76" i="1"/>
  <c r="G88" i="1" s="1"/>
</calcChain>
</file>

<file path=xl/sharedStrings.xml><?xml version="1.0" encoding="utf-8"?>
<sst xmlns="http://schemas.openxmlformats.org/spreadsheetml/2006/main" count="77" uniqueCount="74">
  <si>
    <t>*** Revenue ***</t>
  </si>
  <si>
    <t>USAS Registration</t>
  </si>
  <si>
    <t>VS Registration</t>
  </si>
  <si>
    <t>USAS Club Dues</t>
  </si>
  <si>
    <t>VS Club Dues</t>
  </si>
  <si>
    <t>Meet Sanctions</t>
  </si>
  <si>
    <t>Meet Rebates</t>
  </si>
  <si>
    <t>Sales &amp; Misc.</t>
  </si>
  <si>
    <t>Championship Meet Revenue</t>
  </si>
  <si>
    <t>Sectionals Meet Revenue</t>
  </si>
  <si>
    <t>Zone Meet Revenue</t>
  </si>
  <si>
    <t>LC Zones Team</t>
  </si>
  <si>
    <t>Clinics and Swimposium Revenue</t>
  </si>
  <si>
    <t>Zone Meeting Revenue</t>
  </si>
  <si>
    <t>Awards Banquet</t>
  </si>
  <si>
    <t>Interest - Checking</t>
  </si>
  <si>
    <t>Interest - Reserve</t>
  </si>
  <si>
    <t>Total Revenue</t>
  </si>
  <si>
    <t>*** Expenses ***</t>
  </si>
  <si>
    <t>Travel - US Open</t>
  </si>
  <si>
    <t>Travel - Winter Nationals/Paralympic/Other</t>
  </si>
  <si>
    <t>Travel - Summer Nationals</t>
  </si>
  <si>
    <t>Travel - Olympic Trials /  World Team trials</t>
  </si>
  <si>
    <t>Travel - National Youth Team</t>
  </si>
  <si>
    <t>Travel - Discretionary</t>
  </si>
  <si>
    <t>National Meet Travel - Coaches</t>
  </si>
  <si>
    <t>Senior Champ Meet Support</t>
  </si>
  <si>
    <t>Va. Championship Meet Expenses</t>
  </si>
  <si>
    <t>Zone Meet Expenses</t>
  </si>
  <si>
    <t>Sectionals Meet Expenses</t>
  </si>
  <si>
    <t>LC Zone Team Support</t>
  </si>
  <si>
    <t>Champ Meet Awards</t>
  </si>
  <si>
    <t>Payroll Taxes</t>
  </si>
  <si>
    <t>Benefits</t>
  </si>
  <si>
    <t>Webmaster</t>
  </si>
  <si>
    <t>Web Upgrades</t>
  </si>
  <si>
    <t>Administration Expenses</t>
  </si>
  <si>
    <t>Supplies &amp; Misc.</t>
  </si>
  <si>
    <t>National Convention</t>
  </si>
  <si>
    <t>Zone Meeting</t>
  </si>
  <si>
    <t xml:space="preserve">Equipment </t>
  </si>
  <si>
    <t>Officials Workshops / Training /Travel</t>
  </si>
  <si>
    <t>USAS Workshops</t>
  </si>
  <si>
    <t>VS Camps &amp; Clinics</t>
  </si>
  <si>
    <t>VS Workshops</t>
  </si>
  <si>
    <t>Make a Splash/Learn to Swim Grants</t>
  </si>
  <si>
    <t>Safe Sport Programs</t>
  </si>
  <si>
    <t>Coach Mentoring Program</t>
  </si>
  <si>
    <t>Total Expenses</t>
  </si>
  <si>
    <t>Diversity, Outreach Reimbursements</t>
  </si>
  <si>
    <t>Diversity / Travel, Other</t>
  </si>
  <si>
    <t>Budget</t>
  </si>
  <si>
    <t>Net Income / Loss</t>
  </si>
  <si>
    <t>Beginning Funds</t>
  </si>
  <si>
    <t>Inflow (Outflow)</t>
  </si>
  <si>
    <t>Transfer to savings</t>
  </si>
  <si>
    <t>Transfer to / From Savings</t>
  </si>
  <si>
    <t>Ending Funds</t>
  </si>
  <si>
    <t>Virginia Swimming Savings</t>
  </si>
  <si>
    <t>Total Funds</t>
  </si>
  <si>
    <t>YTD</t>
  </si>
  <si>
    <t>Staff Salaries</t>
  </si>
  <si>
    <t xml:space="preserve"> Flex registration</t>
  </si>
  <si>
    <t>Athlete Scholarships</t>
  </si>
  <si>
    <t>Club Grants</t>
  </si>
  <si>
    <t xml:space="preserve">                                                               </t>
  </si>
  <si>
    <t>Endowment Funding</t>
  </si>
  <si>
    <t>Endowment</t>
  </si>
  <si>
    <t>Endowment Income</t>
  </si>
  <si>
    <t>BOD Restricted Funds</t>
  </si>
  <si>
    <t xml:space="preserve"> </t>
  </si>
  <si>
    <t>USAS collect</t>
  </si>
  <si>
    <t>Virginia Swimming Financial Summaries 2023-2024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</si>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</sst>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MS Sans Serif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u/>
      <sz val="24"/>
      <color rgb="FF00B050"/>
      <name val="Calibri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0" borderId="3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3" fillId="4" borderId="0" xfId="0" applyFont="1" applyFill="1"/>
    <xf numFmtId="0" fontId="0" fillId="4" borderId="0" xfId="0" applyFill="1"/>
    <xf numFmtId="0" fontId="2" fillId="5" borderId="1" xfId="0" applyFont="1" applyFill="1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9" fillId="0" borderId="0" xfId="0" applyFont="1"/>
    <xf numFmtId="0" fontId="3" fillId="0" borderId="0" xfId="0" applyFont="1"/>
    <xf numFmtId="165" fontId="0" fillId="0" borderId="0" xfId="0" applyNumberFormat="1"/>
    <xf numFmtId="8" fontId="8" fillId="0" borderId="5" xfId="2" applyNumberFormat="1" applyFont="1" applyBorder="1"/>
    <xf numFmtId="7" fontId="3" fillId="0" borderId="3" xfId="0" applyNumberFormat="1" applyFont="1" applyBorder="1"/>
    <xf numFmtId="0" fontId="4" fillId="0" borderId="1" xfId="0" applyFont="1" applyBorder="1"/>
    <xf numFmtId="165" fontId="10" fillId="0" borderId="1" xfId="0" applyNumberFormat="1" applyFont="1" applyBorder="1"/>
    <xf numFmtId="0" fontId="11" fillId="0" borderId="1" xfId="0" applyFont="1" applyBorder="1" applyAlignment="1">
      <alignment horizontal="center"/>
    </xf>
    <xf numFmtId="164" fontId="5" fillId="0" borderId="3" xfId="1" applyNumberFormat="1" applyFont="1" applyBorder="1"/>
    <xf numFmtId="166" fontId="0" fillId="0" borderId="0" xfId="0" applyNumberFormat="1"/>
    <xf numFmtId="166" fontId="10" fillId="0" borderId="3" xfId="2" applyNumberFormat="1" applyFont="1" applyBorder="1"/>
    <xf numFmtId="166" fontId="8" fillId="0" borderId="3" xfId="2" applyNumberFormat="1" applyFont="1" applyBorder="1"/>
    <xf numFmtId="166" fontId="5" fillId="0" borderId="3" xfId="2" applyNumberFormat="1" applyFont="1" applyBorder="1"/>
    <xf numFmtId="166" fontId="4" fillId="0" borderId="3" xfId="2" applyNumberFormat="1" applyFont="1" applyBorder="1"/>
    <xf numFmtId="8" fontId="4" fillId="0" borderId="5" xfId="2" applyNumberFormat="1" applyFont="1" applyBorder="1"/>
    <xf numFmtId="14" fontId="0" fillId="0" borderId="0" xfId="0" applyNumberFormat="1"/>
    <xf numFmtId="166" fontId="4" fillId="5" borderId="1" xfId="1" applyNumberFormat="1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4" borderId="6" xfId="0" applyFont="1" applyFill="1" applyBorder="1"/>
    <xf numFmtId="0" fontId="3" fillId="0" borderId="6" xfId="0" applyFont="1" applyBorder="1" applyAlignment="1">
      <alignment horizontal="left"/>
    </xf>
    <xf numFmtId="0" fontId="5" fillId="6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43" fontId="0" fillId="0" borderId="0" xfId="1" applyFont="1"/>
    <xf numFmtId="164" fontId="3" fillId="0" borderId="3" xfId="1" applyNumberFormat="1" applyFont="1" applyBorder="1"/>
    <xf numFmtId="0" fontId="0" fillId="6" borderId="0" xfId="0" applyFill="1"/>
    <xf numFmtId="164" fontId="5" fillId="0" borderId="3" xfId="0" applyNumberFormat="1" applyFont="1" applyBorder="1"/>
    <xf numFmtId="164" fontId="5" fillId="6" borderId="3" xfId="0" applyNumberFormat="1" applyFont="1" applyFill="1" applyBorder="1"/>
    <xf numFmtId="0" fontId="5" fillId="4" borderId="0" xfId="0" applyFont="1" applyFill="1"/>
    <xf numFmtId="164" fontId="5" fillId="4" borderId="3" xfId="0" applyNumberFormat="1" applyFont="1" applyFill="1" applyBorder="1"/>
    <xf numFmtId="164" fontId="5" fillId="0" borderId="3" xfId="1" applyNumberFormat="1" applyFont="1" applyFill="1" applyBorder="1"/>
    <xf numFmtId="0" fontId="0" fillId="0" borderId="3" xfId="0" applyBorder="1"/>
    <xf numFmtId="165" fontId="8" fillId="0" borderId="3" xfId="2" applyNumberFormat="1" applyFont="1" applyBorder="1"/>
    <xf numFmtId="0" fontId="5" fillId="0" borderId="9" xfId="0" applyFont="1" applyBorder="1"/>
    <xf numFmtId="164" fontId="3" fillId="0" borderId="2" xfId="1" applyNumberFormat="1" applyFont="1" applyBorder="1"/>
    <xf numFmtId="6" fontId="4" fillId="0" borderId="3" xfId="2" applyNumberFormat="1" applyFont="1" applyBorder="1"/>
    <xf numFmtId="165" fontId="4" fillId="2" borderId="1" xfId="0" applyNumberFormat="1" applyFont="1" applyFill="1" applyBorder="1"/>
    <xf numFmtId="166" fontId="3" fillId="0" borderId="2" xfId="2" applyNumberFormat="1" applyFont="1" applyBorder="1"/>
    <xf numFmtId="43" fontId="5" fillId="0" borderId="3" xfId="1" applyFont="1" applyBorder="1"/>
    <xf numFmtId="43" fontId="5" fillId="0" borderId="4" xfId="1" applyFont="1" applyBorder="1"/>
    <xf numFmtId="164" fontId="5" fillId="0" borderId="2" xfId="1" applyNumberFormat="1" applyFont="1" applyBorder="1"/>
    <xf numFmtId="166" fontId="4" fillId="2" borderId="1" xfId="0" applyNumberFormat="1" applyFont="1" applyFill="1" applyBorder="1"/>
    <xf numFmtId="0" fontId="12" fillId="0" borderId="0" xfId="0" applyFont="1"/>
    <xf numFmtId="164" fontId="5" fillId="0" borderId="4" xfId="1" applyNumberFormat="1" applyFont="1" applyBorder="1"/>
    <xf numFmtId="0" fontId="13" fillId="0" borderId="3" xfId="0" applyFont="1" applyBorder="1"/>
    <xf numFmtId="164" fontId="5" fillId="0" borderId="2" xfId="0" applyNumberFormat="1" applyFont="1" applyBorder="1"/>
    <xf numFmtId="164" fontId="3" fillId="4" borderId="3" xfId="1" applyNumberFormat="1" applyFont="1" applyFill="1" applyBorder="1"/>
    <xf numFmtId="164" fontId="0" fillId="4" borderId="3" xfId="1" applyNumberFormat="1" applyFont="1" applyFill="1" applyBorder="1"/>
    <xf numFmtId="165" fontId="3" fillId="0" borderId="2" xfId="2" applyNumberFormat="1" applyFont="1" applyBorder="1"/>
    <xf numFmtId="165" fontId="3" fillId="0" borderId="3" xfId="2" applyNumberFormat="1" applyFont="1" applyBorder="1"/>
    <xf numFmtId="165" fontId="3" fillId="0" borderId="4" xfId="2" applyNumberFormat="1" applyFont="1" applyBorder="1"/>
    <xf numFmtId="165" fontId="4" fillId="5" borderId="1" xfId="1" applyNumberFormat="1" applyFont="1" applyFill="1" applyBorder="1"/>
    <xf numFmtId="43" fontId="5" fillId="0" borderId="2" xfId="1" applyFont="1" applyBorder="1"/>
    <xf numFmtId="0" fontId="0" fillId="0" borderId="0" xfId="0" applyBorder="1"/>
    <xf numFmtId="0" fontId="0" fillId="0" borderId="9" xfId="0" applyBorder="1"/>
    <xf numFmtId="164" fontId="3" fillId="6" borderId="3" xfId="1" applyNumberFormat="1" applyFont="1" applyFill="1" applyBorder="1"/>
    <xf numFmtId="164" fontId="10" fillId="0" borderId="0" xfId="0" applyNumberFormat="1" applyFont="1"/>
    <xf numFmtId="0" fontId="5" fillId="0" borderId="10" xfId="0" applyFont="1" applyBorder="1"/>
    <xf numFmtId="164" fontId="5" fillId="0" borderId="10" xfId="1" applyNumberFormat="1" applyFont="1" applyBorder="1"/>
    <xf numFmtId="164" fontId="5" fillId="4" borderId="10" xfId="1" applyNumberFormat="1" applyFont="1" applyFill="1" applyBorder="1"/>
    <xf numFmtId="8" fontId="10" fillId="0" borderId="5" xfId="2" applyNumberFormat="1" applyFont="1" applyBorder="1"/>
    <xf numFmtId="166" fontId="8" fillId="6" borderId="3" xfId="2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2:M97"/>
  <sheetViews>
    <sheetView tabSelected="1" topLeftCell="A53" zoomScale="96" zoomScaleNormal="96" workbookViewId="0">
      <selection activeCell="G79" sqref="G79"/>
    </sheetView>
  </sheetViews>
  <sheetFormatPr defaultRowHeight="15" x14ac:dyDescent="0.25"/>
  <cols>
    <col min="4" max="4" width="47.28515625" customWidth="1"/>
    <col min="5" max="6" width="22" customWidth="1"/>
    <col min="7" max="7" width="25.28515625" customWidth="1"/>
    <col min="8" max="8" width="24.28515625" customWidth="1"/>
  </cols>
  <sheetData>
    <row r="2" spans="4:7" ht="31.5" x14ac:dyDescent="0.5">
      <c r="D2" s="11" t="s">
        <v>72</v>
      </c>
    </row>
    <row r="3" spans="4:7" x14ac:dyDescent="0.25">
      <c r="G3" s="26">
        <v>45224</v>
      </c>
    </row>
    <row r="4" spans="4:7" ht="15.75" thickBot="1" x14ac:dyDescent="0.3"/>
    <row r="5" spans="4:7" ht="24" thickBot="1" x14ac:dyDescent="0.4">
      <c r="D5" s="1" t="s">
        <v>0</v>
      </c>
      <c r="E5" s="9" t="s">
        <v>51</v>
      </c>
      <c r="F5" s="9" t="s">
        <v>73</v>
      </c>
      <c r="G5" s="18" t="s">
        <v>60</v>
      </c>
    </row>
    <row r="6" spans="4:7" ht="15.75" x14ac:dyDescent="0.25">
      <c r="D6" s="29" t="s">
        <v>1</v>
      </c>
      <c r="E6" s="57" t="s">
        <v>71</v>
      </c>
      <c r="F6" s="64"/>
      <c r="G6" s="49"/>
    </row>
    <row r="7" spans="4:7" ht="15.75" x14ac:dyDescent="0.25">
      <c r="D7" s="28" t="s">
        <v>2</v>
      </c>
      <c r="E7" s="19">
        <v>133600</v>
      </c>
      <c r="F7" s="64"/>
      <c r="G7" s="60">
        <v>0</v>
      </c>
    </row>
    <row r="8" spans="4:7" ht="15.75" x14ac:dyDescent="0.25">
      <c r="D8" s="28" t="s">
        <v>62</v>
      </c>
      <c r="E8" s="19">
        <v>7000</v>
      </c>
      <c r="F8" s="64"/>
      <c r="G8" s="60">
        <v>0</v>
      </c>
    </row>
    <row r="9" spans="4:7" ht="15.75" x14ac:dyDescent="0.25">
      <c r="D9" s="28" t="s">
        <v>3</v>
      </c>
      <c r="E9" s="19">
        <v>0</v>
      </c>
      <c r="F9" s="64"/>
      <c r="G9" s="60"/>
    </row>
    <row r="10" spans="4:7" ht="15.75" x14ac:dyDescent="0.25">
      <c r="D10" s="28" t="s">
        <v>4</v>
      </c>
      <c r="E10" s="19">
        <v>1350</v>
      </c>
      <c r="F10" s="64"/>
      <c r="G10" s="60">
        <v>0</v>
      </c>
    </row>
    <row r="11" spans="4:7" ht="15.75" x14ac:dyDescent="0.25">
      <c r="D11" s="28" t="s">
        <v>5</v>
      </c>
      <c r="E11" s="19">
        <v>4900</v>
      </c>
      <c r="F11" s="64"/>
      <c r="G11" s="60">
        <v>0</v>
      </c>
    </row>
    <row r="12" spans="4:7" ht="15.75" x14ac:dyDescent="0.25">
      <c r="D12" s="28" t="s">
        <v>6</v>
      </c>
      <c r="E12" s="19">
        <v>181000</v>
      </c>
      <c r="F12" s="64"/>
      <c r="G12" s="60">
        <v>0</v>
      </c>
    </row>
    <row r="13" spans="4:7" ht="15.75" x14ac:dyDescent="0.25">
      <c r="D13" s="28" t="s">
        <v>7</v>
      </c>
      <c r="E13" s="19">
        <v>2000</v>
      </c>
      <c r="F13" s="64"/>
      <c r="G13" s="60">
        <v>0</v>
      </c>
    </row>
    <row r="14" spans="4:7" ht="15.75" x14ac:dyDescent="0.25">
      <c r="D14" s="28" t="s">
        <v>8</v>
      </c>
      <c r="E14" s="19">
        <v>150000</v>
      </c>
      <c r="F14" s="64"/>
      <c r="G14" s="60">
        <v>0</v>
      </c>
    </row>
    <row r="15" spans="4:7" ht="15.75" x14ac:dyDescent="0.25">
      <c r="D15" s="28" t="s">
        <v>9</v>
      </c>
      <c r="E15" s="19">
        <v>50000</v>
      </c>
      <c r="F15" s="64"/>
      <c r="G15" s="60">
        <v>0</v>
      </c>
    </row>
    <row r="16" spans="4:7" ht="15.75" x14ac:dyDescent="0.25">
      <c r="D16" s="28" t="s">
        <v>10</v>
      </c>
      <c r="E16" s="19">
        <v>50000</v>
      </c>
      <c r="F16" s="64"/>
      <c r="G16" s="60">
        <v>0</v>
      </c>
    </row>
    <row r="17" spans="4:13" ht="15.75" x14ac:dyDescent="0.25">
      <c r="D17" s="28" t="s">
        <v>11</v>
      </c>
      <c r="E17" s="19">
        <v>28900</v>
      </c>
      <c r="F17" s="64"/>
      <c r="G17" s="60">
        <v>0</v>
      </c>
      <c r="M17" s="35"/>
    </row>
    <row r="18" spans="4:13" ht="15.75" x14ac:dyDescent="0.25">
      <c r="D18" s="28" t="s">
        <v>12</v>
      </c>
      <c r="E18" s="19">
        <v>5000</v>
      </c>
      <c r="F18" s="64"/>
      <c r="G18" s="60">
        <v>0</v>
      </c>
    </row>
    <row r="19" spans="4:13" ht="15.75" x14ac:dyDescent="0.25">
      <c r="D19" s="28" t="s">
        <v>13</v>
      </c>
      <c r="E19" s="19"/>
      <c r="F19" s="35"/>
      <c r="G19" s="60">
        <v>0</v>
      </c>
    </row>
    <row r="20" spans="4:13" ht="15.75" x14ac:dyDescent="0.25">
      <c r="D20" s="28" t="s">
        <v>14</v>
      </c>
      <c r="E20" s="19">
        <v>20000</v>
      </c>
      <c r="F20" s="50"/>
      <c r="G20" s="61">
        <v>0</v>
      </c>
    </row>
    <row r="21" spans="4:13" ht="15.75" x14ac:dyDescent="0.25">
      <c r="D21" s="28" t="s">
        <v>15</v>
      </c>
      <c r="E21" s="67">
        <v>40</v>
      </c>
      <c r="F21" s="69">
        <v>4.04</v>
      </c>
      <c r="G21" s="61">
        <v>4.04</v>
      </c>
    </row>
    <row r="22" spans="4:13" ht="15.75" x14ac:dyDescent="0.25">
      <c r="D22" s="28" t="s">
        <v>16</v>
      </c>
      <c r="E22" s="19">
        <v>300</v>
      </c>
      <c r="F22" s="69">
        <v>0.72</v>
      </c>
      <c r="G22" s="61">
        <v>0.72</v>
      </c>
    </row>
    <row r="23" spans="4:13" ht="16.5" thickBot="1" x14ac:dyDescent="0.3">
      <c r="D23" s="34" t="s">
        <v>68</v>
      </c>
      <c r="E23" s="55">
        <v>50000</v>
      </c>
      <c r="F23" s="51"/>
      <c r="G23" s="62">
        <v>0</v>
      </c>
    </row>
    <row r="24" spans="4:13" ht="16.5" thickTop="1" thickBot="1" x14ac:dyDescent="0.3"/>
    <row r="25" spans="4:13" ht="20.25" thickBot="1" x14ac:dyDescent="0.35">
      <c r="D25" s="3" t="s">
        <v>17</v>
      </c>
      <c r="E25" s="48">
        <f>SUM(E6:E23)</f>
        <v>684090</v>
      </c>
      <c r="F25" s="48">
        <f>SUM(F6:F23)</f>
        <v>4.76</v>
      </c>
      <c r="G25" s="53">
        <f t="shared" ref="G25" si="0">SUM(G6:G23)</f>
        <v>4.76</v>
      </c>
    </row>
    <row r="26" spans="4:13" ht="15.75" thickBot="1" x14ac:dyDescent="0.3"/>
    <row r="27" spans="4:13" ht="20.25" thickBot="1" x14ac:dyDescent="0.35">
      <c r="D27" s="4" t="s">
        <v>18</v>
      </c>
      <c r="E27" s="8"/>
      <c r="F27" s="65"/>
    </row>
    <row r="28" spans="4:13" ht="15.75" x14ac:dyDescent="0.25">
      <c r="D28" s="29" t="s">
        <v>1</v>
      </c>
      <c r="E28" s="39"/>
      <c r="F28" s="70">
        <v>671.04</v>
      </c>
      <c r="G28" s="36">
        <v>671.04</v>
      </c>
    </row>
    <row r="29" spans="4:13" ht="15.75" x14ac:dyDescent="0.25">
      <c r="D29" s="28" t="s">
        <v>3</v>
      </c>
      <c r="E29" s="38"/>
      <c r="F29" s="70"/>
      <c r="G29" s="46">
        <v>0</v>
      </c>
    </row>
    <row r="30" spans="4:13" ht="15.75" x14ac:dyDescent="0.25">
      <c r="D30" s="30"/>
      <c r="E30" s="40"/>
      <c r="F30" s="71"/>
      <c r="G30" s="19">
        <v>0</v>
      </c>
    </row>
    <row r="31" spans="4:13" ht="15.75" x14ac:dyDescent="0.25">
      <c r="D31" s="28" t="s">
        <v>19</v>
      </c>
      <c r="E31" s="38">
        <v>4500</v>
      </c>
      <c r="F31" s="70"/>
      <c r="G31" s="19">
        <v>0</v>
      </c>
    </row>
    <row r="32" spans="4:13" ht="15.75" x14ac:dyDescent="0.25">
      <c r="D32" s="28" t="s">
        <v>20</v>
      </c>
      <c r="E32" s="38">
        <v>18000</v>
      </c>
      <c r="F32" s="70"/>
      <c r="G32" s="46">
        <v>0</v>
      </c>
    </row>
    <row r="33" spans="4:12" ht="15.75" x14ac:dyDescent="0.25">
      <c r="D33" s="28" t="s">
        <v>21</v>
      </c>
      <c r="E33" s="38">
        <v>10000</v>
      </c>
      <c r="F33" s="70">
        <v>800</v>
      </c>
      <c r="G33" s="19">
        <v>800</v>
      </c>
    </row>
    <row r="34" spans="4:12" ht="15.75" x14ac:dyDescent="0.25">
      <c r="D34" s="28" t="s">
        <v>22</v>
      </c>
      <c r="E34" s="42">
        <v>15000</v>
      </c>
      <c r="F34" s="70"/>
      <c r="G34" s="19">
        <v>0</v>
      </c>
      <c r="H34" s="54"/>
    </row>
    <row r="35" spans="4:12" ht="15.75" x14ac:dyDescent="0.25">
      <c r="D35" s="28" t="s">
        <v>23</v>
      </c>
      <c r="E35" s="38">
        <v>1500</v>
      </c>
      <c r="F35" s="70"/>
      <c r="G35" s="19">
        <v>0</v>
      </c>
    </row>
    <row r="36" spans="4:12" ht="15.75" x14ac:dyDescent="0.25">
      <c r="D36" s="28" t="s">
        <v>24</v>
      </c>
      <c r="E36" s="38">
        <v>3000</v>
      </c>
      <c r="F36" s="70"/>
      <c r="G36" s="19">
        <v>0</v>
      </c>
      <c r="L36" s="37"/>
    </row>
    <row r="37" spans="4:12" ht="15.75" x14ac:dyDescent="0.25">
      <c r="D37" s="28" t="s">
        <v>25</v>
      </c>
      <c r="E37" s="38">
        <v>9000</v>
      </c>
      <c r="F37" s="70"/>
      <c r="G37" s="46">
        <v>0</v>
      </c>
    </row>
    <row r="38" spans="4:12" ht="15.75" x14ac:dyDescent="0.25">
      <c r="D38" s="30"/>
      <c r="E38" s="41"/>
      <c r="F38" s="71"/>
      <c r="G38" s="19">
        <v>0</v>
      </c>
    </row>
    <row r="39" spans="4:12" ht="15.75" x14ac:dyDescent="0.25">
      <c r="D39" s="28" t="s">
        <v>26</v>
      </c>
      <c r="E39" s="38"/>
      <c r="F39" s="70"/>
      <c r="G39" s="19">
        <v>0</v>
      </c>
    </row>
    <row r="40" spans="4:12" ht="15.75" x14ac:dyDescent="0.25">
      <c r="D40" s="28" t="s">
        <v>27</v>
      </c>
      <c r="E40" s="38">
        <v>150000</v>
      </c>
      <c r="F40" s="70"/>
      <c r="G40" s="46">
        <v>0</v>
      </c>
    </row>
    <row r="41" spans="4:12" ht="15.75" x14ac:dyDescent="0.25">
      <c r="D41" s="28" t="s">
        <v>28</v>
      </c>
      <c r="E41" s="38">
        <v>50000</v>
      </c>
      <c r="F41" s="70"/>
      <c r="G41" s="46">
        <v>0</v>
      </c>
    </row>
    <row r="42" spans="4:12" ht="15.75" x14ac:dyDescent="0.25">
      <c r="D42" s="29" t="s">
        <v>29</v>
      </c>
      <c r="E42" s="38">
        <v>50000</v>
      </c>
      <c r="F42" s="70"/>
      <c r="G42" s="19">
        <v>0</v>
      </c>
      <c r="J42" s="37"/>
    </row>
    <row r="43" spans="4:12" ht="15.75" x14ac:dyDescent="0.25">
      <c r="D43" s="28" t="s">
        <v>30</v>
      </c>
      <c r="E43" s="38">
        <f>E17+45000</f>
        <v>73900</v>
      </c>
      <c r="F43" s="70">
        <v>941</v>
      </c>
      <c r="G43" s="46">
        <v>941</v>
      </c>
    </row>
    <row r="44" spans="4:12" ht="15.75" x14ac:dyDescent="0.25">
      <c r="D44" s="28" t="s">
        <v>31</v>
      </c>
      <c r="E44" s="38">
        <v>24000</v>
      </c>
      <c r="F44" s="70"/>
      <c r="G44" s="46">
        <v>0</v>
      </c>
    </row>
    <row r="45" spans="4:12" ht="15.75" x14ac:dyDescent="0.25">
      <c r="D45" s="5"/>
      <c r="E45" s="6"/>
      <c r="F45" s="6"/>
      <c r="G45" s="19"/>
    </row>
    <row r="46" spans="4:12" ht="15.75" x14ac:dyDescent="0.25">
      <c r="D46" s="28" t="s">
        <v>61</v>
      </c>
      <c r="E46" s="38">
        <v>86800</v>
      </c>
      <c r="F46" s="38">
        <v>7400</v>
      </c>
      <c r="G46" s="19">
        <v>7400</v>
      </c>
    </row>
    <row r="47" spans="4:12" ht="15.75" x14ac:dyDescent="0.25">
      <c r="D47" s="28" t="s">
        <v>32</v>
      </c>
      <c r="E47" s="38">
        <f>86800*0.09</f>
        <v>7812</v>
      </c>
      <c r="F47" s="70">
        <v>566.11</v>
      </c>
      <c r="G47" s="19">
        <v>566.11</v>
      </c>
    </row>
    <row r="48" spans="4:12" ht="15.75" x14ac:dyDescent="0.25">
      <c r="D48" s="28" t="s">
        <v>33</v>
      </c>
      <c r="E48" s="38">
        <v>2000</v>
      </c>
      <c r="F48" s="70"/>
      <c r="G48" s="19">
        <v>0</v>
      </c>
    </row>
    <row r="49" spans="4:7" ht="15.75" x14ac:dyDescent="0.25">
      <c r="D49" s="28" t="s">
        <v>34</v>
      </c>
      <c r="E49" s="38"/>
      <c r="F49" s="70"/>
      <c r="G49" s="19">
        <v>0</v>
      </c>
    </row>
    <row r="50" spans="4:7" ht="15.75" x14ac:dyDescent="0.25">
      <c r="D50" s="28" t="s">
        <v>35</v>
      </c>
      <c r="E50" s="38">
        <v>2000</v>
      </c>
      <c r="F50" s="70"/>
      <c r="G50" s="19">
        <v>0</v>
      </c>
    </row>
    <row r="51" spans="4:7" ht="15.75" x14ac:dyDescent="0.25">
      <c r="D51" s="28" t="s">
        <v>36</v>
      </c>
      <c r="E51" s="38">
        <v>18000</v>
      </c>
      <c r="F51" s="70">
        <v>211.17</v>
      </c>
      <c r="G51" s="19">
        <v>211.17</v>
      </c>
    </row>
    <row r="52" spans="4:7" ht="15.75" x14ac:dyDescent="0.25">
      <c r="D52" s="28" t="s">
        <v>37</v>
      </c>
      <c r="E52" s="38">
        <v>3000</v>
      </c>
      <c r="F52" s="70">
        <v>100.73</v>
      </c>
      <c r="G52" s="19">
        <v>100.73</v>
      </c>
    </row>
    <row r="53" spans="4:7" ht="15.75" x14ac:dyDescent="0.25">
      <c r="D53" s="30"/>
      <c r="E53" s="58"/>
      <c r="F53" s="71"/>
      <c r="G53" s="19">
        <v>0</v>
      </c>
    </row>
    <row r="54" spans="4:7" ht="15.75" x14ac:dyDescent="0.25">
      <c r="D54" s="28" t="s">
        <v>14</v>
      </c>
      <c r="E54" s="38">
        <v>35000</v>
      </c>
      <c r="F54" s="70"/>
      <c r="G54" s="19">
        <v>0</v>
      </c>
    </row>
    <row r="55" spans="4:7" ht="15.75" x14ac:dyDescent="0.25">
      <c r="D55" s="28" t="s">
        <v>38</v>
      </c>
      <c r="E55" s="38">
        <v>18000</v>
      </c>
      <c r="F55" s="70">
        <v>876.46</v>
      </c>
      <c r="G55" s="19">
        <v>876.46</v>
      </c>
    </row>
    <row r="56" spans="4:7" ht="15.75" x14ac:dyDescent="0.25">
      <c r="D56" s="28" t="s">
        <v>39</v>
      </c>
      <c r="E56" s="38"/>
      <c r="F56" s="70"/>
      <c r="G56" s="19">
        <v>0</v>
      </c>
    </row>
    <row r="57" spans="4:7" ht="15.75" x14ac:dyDescent="0.25">
      <c r="D57" s="30"/>
      <c r="E57" s="58"/>
      <c r="F57" s="71"/>
      <c r="G57" s="19">
        <v>0</v>
      </c>
    </row>
    <row r="58" spans="4:7" ht="15.75" x14ac:dyDescent="0.25">
      <c r="D58" s="28" t="s">
        <v>40</v>
      </c>
      <c r="E58" s="42">
        <v>1500</v>
      </c>
      <c r="F58" s="70"/>
      <c r="G58" s="19">
        <v>0</v>
      </c>
    </row>
    <row r="59" spans="4:7" ht="15.75" x14ac:dyDescent="0.25">
      <c r="D59" s="31" t="s">
        <v>41</v>
      </c>
      <c r="E59" s="42">
        <v>20000</v>
      </c>
      <c r="F59" s="70">
        <v>255</v>
      </c>
      <c r="G59" s="19">
        <v>255</v>
      </c>
    </row>
    <row r="60" spans="4:7" ht="15.75" x14ac:dyDescent="0.25">
      <c r="D60" s="6"/>
      <c r="E60" s="58"/>
      <c r="F60" s="71"/>
      <c r="G60" s="19">
        <v>0</v>
      </c>
    </row>
    <row r="61" spans="4:7" ht="15.75" x14ac:dyDescent="0.25">
      <c r="D61" s="28" t="s">
        <v>42</v>
      </c>
      <c r="E61" s="42">
        <v>6000</v>
      </c>
      <c r="F61" s="70"/>
      <c r="G61" s="19">
        <v>0</v>
      </c>
    </row>
    <row r="62" spans="4:7" ht="15.75" x14ac:dyDescent="0.25">
      <c r="D62" s="28" t="s">
        <v>43</v>
      </c>
      <c r="E62" s="42">
        <v>10000</v>
      </c>
      <c r="F62" s="70">
        <v>6816.2</v>
      </c>
      <c r="G62" s="19">
        <v>6816.2</v>
      </c>
    </row>
    <row r="63" spans="4:7" ht="15.75" x14ac:dyDescent="0.25">
      <c r="D63" s="28" t="s">
        <v>44</v>
      </c>
      <c r="E63" s="42">
        <v>2000</v>
      </c>
      <c r="F63" s="70">
        <v>6248.77</v>
      </c>
      <c r="G63" s="19">
        <v>6248.77</v>
      </c>
    </row>
    <row r="64" spans="4:7" ht="15.75" x14ac:dyDescent="0.25">
      <c r="D64" s="6"/>
      <c r="E64" s="59"/>
      <c r="F64" s="59"/>
      <c r="G64" s="19">
        <v>0</v>
      </c>
    </row>
    <row r="65" spans="4:11" ht="15.75" x14ac:dyDescent="0.25">
      <c r="D65" s="32" t="s">
        <v>49</v>
      </c>
      <c r="E65" s="19">
        <v>10000</v>
      </c>
      <c r="F65" s="52"/>
      <c r="G65" s="19">
        <v>0</v>
      </c>
    </row>
    <row r="66" spans="4:11" ht="15.75" x14ac:dyDescent="0.25">
      <c r="D66" s="33" t="s">
        <v>50</v>
      </c>
      <c r="G66" s="19">
        <v>0</v>
      </c>
    </row>
    <row r="67" spans="4:11" ht="15.75" x14ac:dyDescent="0.25">
      <c r="D67" s="28" t="s">
        <v>45</v>
      </c>
      <c r="E67" s="19">
        <v>9000</v>
      </c>
      <c r="F67" s="19"/>
      <c r="G67" s="19">
        <v>0</v>
      </c>
    </row>
    <row r="68" spans="4:11" ht="15.75" x14ac:dyDescent="0.25">
      <c r="D68" s="28" t="s">
        <v>46</v>
      </c>
      <c r="E68" s="19">
        <v>1000</v>
      </c>
      <c r="F68" s="19"/>
      <c r="G68" s="19">
        <v>0</v>
      </c>
    </row>
    <row r="69" spans="4:11" ht="15.75" x14ac:dyDescent="0.25">
      <c r="D69" s="28" t="s">
        <v>47</v>
      </c>
      <c r="E69" s="19">
        <v>2000</v>
      </c>
      <c r="F69" s="19"/>
      <c r="G69" s="19">
        <v>0</v>
      </c>
    </row>
    <row r="70" spans="4:11" ht="15.75" x14ac:dyDescent="0.25">
      <c r="D70" s="28" t="s">
        <v>63</v>
      </c>
      <c r="E70" s="19">
        <v>6000</v>
      </c>
      <c r="F70" s="19"/>
      <c r="G70" s="19">
        <v>0</v>
      </c>
    </row>
    <row r="71" spans="4:11" ht="15.75" x14ac:dyDescent="0.25">
      <c r="D71" s="28" t="s">
        <v>64</v>
      </c>
      <c r="E71" s="19"/>
      <c r="F71" s="66"/>
      <c r="G71" s="45"/>
      <c r="I71" s="37"/>
    </row>
    <row r="72" spans="4:11" ht="15.75" x14ac:dyDescent="0.25">
      <c r="D72" s="28" t="s">
        <v>66</v>
      </c>
      <c r="E72" s="19">
        <v>50000</v>
      </c>
      <c r="F72" s="19"/>
      <c r="G72" s="19">
        <v>0</v>
      </c>
      <c r="J72" t="s">
        <v>70</v>
      </c>
    </row>
    <row r="73" spans="4:11" ht="16.5" thickBot="1" x14ac:dyDescent="0.3">
      <c r="D73" s="12"/>
      <c r="E73" s="37"/>
      <c r="F73" s="37"/>
      <c r="G73" s="19"/>
    </row>
    <row r="74" spans="4:11" ht="20.25" thickBot="1" x14ac:dyDescent="0.35">
      <c r="D74" s="7" t="s">
        <v>48</v>
      </c>
      <c r="E74" s="27">
        <f>SUM(E26:E72)</f>
        <v>699012</v>
      </c>
      <c r="F74" s="27">
        <f>SUM(F26:F72)</f>
        <v>24886.480000000003</v>
      </c>
      <c r="G74" s="63">
        <f>SUM(G26:G72)</f>
        <v>24886.480000000003</v>
      </c>
    </row>
    <row r="75" spans="4:11" ht="15.75" thickBot="1" x14ac:dyDescent="0.3">
      <c r="E75" s="13"/>
      <c r="F75" s="13"/>
    </row>
    <row r="76" spans="4:11" ht="18.75" thickBot="1" x14ac:dyDescent="0.3">
      <c r="D76" s="10" t="s">
        <v>52</v>
      </c>
      <c r="E76" s="14">
        <f>E25-E74</f>
        <v>-14922</v>
      </c>
      <c r="F76" s="72">
        <f>F25-F74</f>
        <v>-24881.720000000005</v>
      </c>
      <c r="G76" s="25">
        <f>G25-G74</f>
        <v>-24881.720000000005</v>
      </c>
    </row>
    <row r="77" spans="4:11" x14ac:dyDescent="0.25">
      <c r="E77" s="13"/>
      <c r="F77" s="13"/>
    </row>
    <row r="78" spans="4:11" ht="15.75" x14ac:dyDescent="0.25">
      <c r="D78" s="2" t="s">
        <v>53</v>
      </c>
      <c r="E78" s="21">
        <v>413386</v>
      </c>
      <c r="F78" s="21"/>
      <c r="G78" s="47">
        <v>413386</v>
      </c>
    </row>
    <row r="79" spans="4:11" ht="15.75" x14ac:dyDescent="0.25">
      <c r="D79" s="2" t="s">
        <v>54</v>
      </c>
      <c r="E79" s="22">
        <f t="shared" ref="E79" si="1">E76</f>
        <v>-14922</v>
      </c>
      <c r="F79" s="22"/>
      <c r="G79" s="73">
        <v>-24881.720000000005</v>
      </c>
      <c r="K79" s="13"/>
    </row>
    <row r="80" spans="4:11" ht="15.75" x14ac:dyDescent="0.25">
      <c r="D80" s="2" t="s">
        <v>55</v>
      </c>
      <c r="E80" s="22">
        <v>300</v>
      </c>
      <c r="F80" s="22"/>
      <c r="G80" s="44">
        <v>0.72</v>
      </c>
    </row>
    <row r="81" spans="4:7" ht="15.75" x14ac:dyDescent="0.25">
      <c r="D81" s="2" t="s">
        <v>56</v>
      </c>
      <c r="E81" s="22">
        <v>0</v>
      </c>
      <c r="F81" s="22"/>
      <c r="G81" s="24"/>
    </row>
    <row r="82" spans="4:7" ht="15.75" x14ac:dyDescent="0.25">
      <c r="D82" s="2" t="s">
        <v>57</v>
      </c>
      <c r="E82" s="21">
        <f>E78+E79</f>
        <v>398464</v>
      </c>
      <c r="F82" s="21"/>
      <c r="G82" s="21">
        <v>388503.56</v>
      </c>
    </row>
    <row r="83" spans="4:7" ht="15.75" x14ac:dyDescent="0.25">
      <c r="D83" s="2"/>
      <c r="E83" s="23"/>
      <c r="F83" s="23"/>
      <c r="G83" s="23"/>
    </row>
    <row r="84" spans="4:7" ht="15.75" x14ac:dyDescent="0.25">
      <c r="D84" s="2" t="s">
        <v>67</v>
      </c>
      <c r="E84" s="21">
        <v>365509.3</v>
      </c>
      <c r="F84" s="24"/>
      <c r="G84" s="21">
        <v>365509.3</v>
      </c>
    </row>
    <row r="85" spans="4:7" ht="15.75" x14ac:dyDescent="0.25">
      <c r="D85" s="2" t="s">
        <v>69</v>
      </c>
      <c r="E85" s="24">
        <v>30871.200000000001</v>
      </c>
      <c r="F85" s="24"/>
      <c r="G85" s="24">
        <v>30871.200000000001</v>
      </c>
    </row>
    <row r="86" spans="4:7" ht="15.75" x14ac:dyDescent="0.25">
      <c r="D86" s="15" t="s">
        <v>58</v>
      </c>
      <c r="E86" s="68">
        <v>252059.31</v>
      </c>
      <c r="F86" s="24"/>
      <c r="G86" s="21">
        <v>252059.31</v>
      </c>
    </row>
    <row r="87" spans="4:7" ht="16.5" thickBot="1" x14ac:dyDescent="0.3">
      <c r="D87" s="12"/>
      <c r="E87" s="20"/>
      <c r="F87" s="20"/>
    </row>
    <row r="88" spans="4:7" ht="16.5" thickBot="1" x14ac:dyDescent="0.3">
      <c r="D88" s="16" t="s">
        <v>59</v>
      </c>
      <c r="E88" s="17">
        <f t="shared" ref="E88" si="2">SUM(E82:E86)</f>
        <v>1046903.81</v>
      </c>
      <c r="F88" s="17"/>
      <c r="G88" s="17">
        <f>SUM(G82:G86)</f>
        <v>1036943.3699999999</v>
      </c>
    </row>
    <row r="97" spans="7:7" x14ac:dyDescent="0.25">
      <c r="G97" t="s">
        <v>65</v>
      </c>
    </row>
  </sheetData>
  <pageMargins left="0.7" right="0.7" top="0.75" bottom="0.75" header="0.3" footer="0.3"/>
  <pageSetup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S38"/>
  <sheetViews>
    <sheetView workbookViewId="0">
      <selection activeCell="B26" sqref="B26"/>
    </sheetView>
  </sheetViews>
  <sheetFormatPr defaultRowHeight="15" x14ac:dyDescent="0.25"/>
  <cols>
    <col min="2" max="2" width="12.42578125" customWidth="1"/>
    <col min="3" max="3" width="14.7109375" customWidth="1"/>
    <col min="4" max="4" width="15.28515625" customWidth="1"/>
    <col min="5" max="5" width="17.140625" customWidth="1"/>
    <col min="6" max="6" width="16.7109375" customWidth="1"/>
    <col min="15" max="15" width="12.85546875" customWidth="1"/>
    <col min="16" max="16" width="13.42578125" customWidth="1"/>
    <col min="17" max="17" width="14.140625" customWidth="1"/>
    <col min="18" max="18" width="13.42578125" customWidth="1"/>
  </cols>
  <sheetData>
    <row r="4" spans="3:19" x14ac:dyDescent="0.25"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3:19" x14ac:dyDescent="0.25"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3:19" x14ac:dyDescent="0.25"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3:19" x14ac:dyDescent="0.25"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</row>
    <row r="8" spans="3:19" x14ac:dyDescent="0.25"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</row>
    <row r="9" spans="3:19" x14ac:dyDescent="0.25"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</row>
    <row r="10" spans="3:19" x14ac:dyDescent="0.25"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</row>
    <row r="11" spans="3:19" x14ac:dyDescent="0.25"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3:19" x14ac:dyDescent="0.25"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</row>
    <row r="13" spans="3:19" x14ac:dyDescent="0.25"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3:19" x14ac:dyDescent="0.25"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</row>
    <row r="15" spans="3:19" x14ac:dyDescent="0.25"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</row>
    <row r="16" spans="3:19" x14ac:dyDescent="0.25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</row>
    <row r="17" spans="3:19" x14ac:dyDescent="0.25"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</row>
    <row r="18" spans="3:19" x14ac:dyDescent="0.25"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</row>
    <row r="19" spans="3:19" x14ac:dyDescent="0.25"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</row>
    <row r="20" spans="3:19" x14ac:dyDescent="0.25"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</row>
    <row r="21" spans="3:19" x14ac:dyDescent="0.25"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</row>
    <row r="22" spans="3:19" x14ac:dyDescent="0.25"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3:19" x14ac:dyDescent="0.25"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</row>
    <row r="24" spans="3:19" x14ac:dyDescent="0.25"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3:19" x14ac:dyDescent="0.25"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</row>
    <row r="26" spans="3:19" x14ac:dyDescent="0.25"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3:19" x14ac:dyDescent="0.25"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3:19" x14ac:dyDescent="0.25"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29" spans="3:19" x14ac:dyDescent="0.25"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</row>
    <row r="30" spans="3:19" x14ac:dyDescent="0.25"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</row>
    <row r="31" spans="3:19" x14ac:dyDescent="0.25"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</row>
    <row r="32" spans="3:19" x14ac:dyDescent="0.25"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</row>
    <row r="33" spans="3:19" x14ac:dyDescent="0.25"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</row>
    <row r="34" spans="3:19" x14ac:dyDescent="0.25"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</row>
    <row r="35" spans="3:19" x14ac:dyDescent="0.25"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</row>
    <row r="36" spans="3:19" x14ac:dyDescent="0.25"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</row>
    <row r="37" spans="3:19" x14ac:dyDescent="0.25"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</row>
    <row r="38" spans="3:19" x14ac:dyDescent="0.25"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4D5D2-2AD2-4F6D-B9B7-5FA95EC1F8AF}">
  <sheetPr>
    <pageSetUpPr fitToPage="1"/>
  </sheetPr>
  <dimension ref="G4:J25"/>
  <sheetViews>
    <sheetView workbookViewId="0">
      <selection activeCell="N25" sqref="N25"/>
    </sheetView>
  </sheetViews>
  <sheetFormatPr defaultRowHeight="15" x14ac:dyDescent="0.25"/>
  <cols>
    <col min="8" max="8" width="13.85546875" customWidth="1"/>
    <col min="9" max="9" width="13.7109375" customWidth="1"/>
    <col min="14" max="14" width="15.7109375" customWidth="1"/>
  </cols>
  <sheetData>
    <row r="4" spans="7:10" x14ac:dyDescent="0.25">
      <c r="G4" s="43"/>
      <c r="H4" s="43"/>
      <c r="I4" s="43"/>
      <c r="J4" s="43"/>
    </row>
    <row r="5" spans="7:10" x14ac:dyDescent="0.25">
      <c r="G5" s="43"/>
      <c r="H5" s="43"/>
      <c r="I5" s="43"/>
      <c r="J5" s="43"/>
    </row>
    <row r="6" spans="7:10" x14ac:dyDescent="0.25">
      <c r="G6" s="43"/>
      <c r="H6" s="43"/>
      <c r="I6" s="43"/>
      <c r="J6" s="43"/>
    </row>
    <row r="7" spans="7:10" x14ac:dyDescent="0.25">
      <c r="G7" s="43"/>
      <c r="H7" s="43"/>
      <c r="I7" s="43"/>
      <c r="J7" s="43"/>
    </row>
    <row r="8" spans="7:10" x14ac:dyDescent="0.25">
      <c r="G8" s="43"/>
      <c r="H8" s="43"/>
      <c r="I8" s="43"/>
      <c r="J8" s="43"/>
    </row>
    <row r="9" spans="7:10" x14ac:dyDescent="0.25">
      <c r="G9" s="43"/>
      <c r="H9" s="43"/>
      <c r="I9" s="43"/>
      <c r="J9" s="43"/>
    </row>
    <row r="10" spans="7:10" x14ac:dyDescent="0.25">
      <c r="G10" s="56"/>
      <c r="H10" s="43"/>
      <c r="I10" s="43"/>
      <c r="J10" s="43"/>
    </row>
    <row r="11" spans="7:10" x14ac:dyDescent="0.25">
      <c r="G11" s="56"/>
      <c r="H11" s="43"/>
      <c r="I11" s="43"/>
      <c r="J11" s="43"/>
    </row>
    <row r="12" spans="7:10" x14ac:dyDescent="0.25">
      <c r="G12" s="56"/>
      <c r="H12" s="43"/>
      <c r="I12" s="43"/>
      <c r="J12" s="43"/>
    </row>
    <row r="13" spans="7:10" x14ac:dyDescent="0.25">
      <c r="G13" s="43"/>
      <c r="H13" s="43"/>
      <c r="I13" s="56"/>
      <c r="J13" s="43"/>
    </row>
    <row r="14" spans="7:10" x14ac:dyDescent="0.25">
      <c r="G14" s="43"/>
      <c r="H14" s="43"/>
      <c r="I14" s="56"/>
      <c r="J14" s="43"/>
    </row>
    <row r="15" spans="7:10" x14ac:dyDescent="0.25">
      <c r="G15" s="43"/>
      <c r="H15" s="43"/>
      <c r="I15" s="56"/>
      <c r="J15" s="43"/>
    </row>
    <row r="16" spans="7:10" x14ac:dyDescent="0.25">
      <c r="G16" s="43"/>
      <c r="H16" s="56"/>
      <c r="I16" s="43"/>
      <c r="J16" s="43"/>
    </row>
    <row r="17" spans="7:10" x14ac:dyDescent="0.25">
      <c r="G17" s="56"/>
      <c r="H17" s="43"/>
      <c r="I17" s="43"/>
      <c r="J17" s="43"/>
    </row>
    <row r="18" spans="7:10" x14ac:dyDescent="0.25">
      <c r="G18" s="56"/>
      <c r="H18" s="43"/>
      <c r="I18" s="43"/>
      <c r="J18" s="43"/>
    </row>
    <row r="19" spans="7:10" x14ac:dyDescent="0.25">
      <c r="G19" s="43"/>
      <c r="H19" s="43"/>
      <c r="I19" s="43"/>
      <c r="J19" s="56"/>
    </row>
    <row r="20" spans="7:10" x14ac:dyDescent="0.25">
      <c r="G20" s="56"/>
      <c r="H20" s="43"/>
      <c r="I20" s="43"/>
      <c r="J20" s="43"/>
    </row>
    <row r="21" spans="7:10" x14ac:dyDescent="0.25">
      <c r="G21" s="43"/>
      <c r="H21" s="43"/>
      <c r="I21" s="43"/>
      <c r="J21" s="56"/>
    </row>
    <row r="22" spans="7:10" x14ac:dyDescent="0.25">
      <c r="G22" s="56"/>
      <c r="H22" s="43"/>
      <c r="I22" s="43"/>
      <c r="J22" s="43"/>
    </row>
    <row r="23" spans="7:10" x14ac:dyDescent="0.25">
      <c r="G23" s="56"/>
      <c r="H23" s="43"/>
      <c r="I23" s="43"/>
      <c r="J23" s="43"/>
    </row>
    <row r="24" spans="7:10" x14ac:dyDescent="0.25">
      <c r="G24" s="43"/>
      <c r="H24" s="43"/>
      <c r="I24" s="43"/>
      <c r="J24" s="43"/>
    </row>
    <row r="25" spans="7:10" x14ac:dyDescent="0.25">
      <c r="G25" s="43"/>
      <c r="H25" s="43"/>
      <c r="I25" s="43"/>
      <c r="J25" s="43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Sheet3</vt:lpstr>
      <vt:lpstr>Sheet2</vt:lpstr>
      <vt:lpstr>Sheet1!Print_Area</vt:lpstr>
      <vt:lpstr>Sheet3!Print_Area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</cp:lastModifiedBy>
  <cp:lastPrinted>2023-09-21T14:40:17Z</cp:lastPrinted>
  <dcterms:created xsi:type="dcterms:W3CDTF">2017-10-06T14:24:09Z</dcterms:created>
  <dcterms:modified xsi:type="dcterms:W3CDTF">2023-10-25T15:10:31Z</dcterms:modified>
</cp:coreProperties>
</file>