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egis\OneDrive\Website\Officials page\"/>
    </mc:Choice>
  </mc:AlternateContent>
  <xr:revisionPtr revIDLastSave="0" documentId="8_{8A74D890-1FAC-4CA6-8A63-7DB163D5B1DE}" xr6:coauthVersionLast="47" xr6:coauthVersionMax="47" xr10:uidLastSave="{00000000-0000-0000-0000-000000000000}"/>
  <bookViews>
    <workbookView xWindow="-110" yWindow="-110" windowWidth="19420" windowHeight="10420" tabRatio="769" xr2:uid="{00000000-000D-0000-FFFF-FFFF00000000}"/>
  </bookViews>
  <sheets>
    <sheet name="Meet" sheetId="1" r:id="rId1"/>
    <sheet name="Sessions" sheetId="2" r:id="rId2"/>
    <sheet name="Master" sheetId="13" r:id="rId3"/>
    <sheet name="Officials" sheetId="5" r:id="rId4"/>
    <sheet name="Session 1" sheetId="3" r:id="rId5"/>
    <sheet name="Session 2" sheetId="19" r:id="rId6"/>
    <sheet name="Session 3" sheetId="20" r:id="rId7"/>
    <sheet name="Session 4" sheetId="21" r:id="rId8"/>
    <sheet name="Session 5" sheetId="22" r:id="rId9"/>
    <sheet name="Session 6" sheetId="23" r:id="rId10"/>
    <sheet name="Session 7" sheetId="24" r:id="rId11"/>
    <sheet name="Session 8" sheetId="30" r:id="rId12"/>
    <sheet name="Session 9" sheetId="27" r:id="rId13"/>
    <sheet name="Session 10" sheetId="28" r:id="rId14"/>
    <sheet name="Session 11" sheetId="32" r:id="rId15"/>
    <sheet name="Session 12" sheetId="31" r:id="rId16"/>
    <sheet name="Labels" sheetId="7" r:id="rId17"/>
    <sheet name="Shirts" sheetId="33" r:id="rId18"/>
  </sheets>
  <definedNames>
    <definedName name="AR_1" localSheetId="13">'Session 10'!$AG$3</definedName>
    <definedName name="AR_1" localSheetId="14">'Session 11'!$AG$3</definedName>
    <definedName name="AR_1" localSheetId="15">'Session 12'!$AG$3</definedName>
    <definedName name="AR_1" localSheetId="5">'Session 2'!$AG$3</definedName>
    <definedName name="AR_1" localSheetId="6">'Session 3'!$AG$3</definedName>
    <definedName name="AR_1" localSheetId="7">'Session 4'!$AG$3</definedName>
    <definedName name="AR_1" localSheetId="8">'Session 5'!$AG$3</definedName>
    <definedName name="AR_1" localSheetId="9">'Session 6'!$AG$3</definedName>
    <definedName name="AR_1" localSheetId="10">'Session 7'!$AG$3</definedName>
    <definedName name="AR_1" localSheetId="11">'Session 8'!$AG$3</definedName>
    <definedName name="AR_1" localSheetId="12">'Session 9'!$AG$3</definedName>
    <definedName name="AR_1">'Session 1'!$AG$3</definedName>
    <definedName name="AR_2" localSheetId="13">'Session 10'!$AR$3</definedName>
    <definedName name="AR_2" localSheetId="14">'Session 11'!$AR$3</definedName>
    <definedName name="AR_2" localSheetId="15">'Session 12'!$AR$3</definedName>
    <definedName name="AR_2" localSheetId="5">'Session 2'!$AR$3</definedName>
    <definedName name="AR_2" localSheetId="6">'Session 3'!$AR$3</definedName>
    <definedName name="AR_2" localSheetId="7">'Session 4'!$AR$3</definedName>
    <definedName name="AR_2" localSheetId="8">'Session 5'!$AR$3</definedName>
    <definedName name="AR_2" localSheetId="9">'Session 6'!$AR$3</definedName>
    <definedName name="AR_2" localSheetId="10">'Session 7'!$AR$3</definedName>
    <definedName name="AR_2" localSheetId="11">'Session 8'!$AR$3</definedName>
    <definedName name="AR_2" localSheetId="12">'Session 9'!$AR$3</definedName>
    <definedName name="AR_2">'Session 1'!$AR$3</definedName>
    <definedName name="AR_3" localSheetId="13">'Session 10'!$BC$3</definedName>
    <definedName name="AR_3" localSheetId="14">'Session 11'!$BC$3</definedName>
    <definedName name="AR_3" localSheetId="15">'Session 12'!$BC$3</definedName>
    <definedName name="AR_3" localSheetId="5">'Session 2'!$BC$3</definedName>
    <definedName name="AR_3" localSheetId="6">'Session 3'!$BC$3</definedName>
    <definedName name="AR_3" localSheetId="7">'Session 4'!$BC$3</definedName>
    <definedName name="AR_3" localSheetId="8">'Session 5'!$BC$3</definedName>
    <definedName name="AR_3" localSheetId="9">'Session 6'!$BC$3</definedName>
    <definedName name="AR_3" localSheetId="10">'Session 7'!$BC$3</definedName>
    <definedName name="AR_3" localSheetId="11">'Session 8'!$BC$3</definedName>
    <definedName name="AR_3" localSheetId="12">'Session 9'!$BC$3</definedName>
    <definedName name="AR_3">'Session 1'!$BC$3</definedName>
    <definedName name="CJ_L" localSheetId="13">'Session 10'!$K$6</definedName>
    <definedName name="CJ_L" localSheetId="14">'Session 11'!$K$6</definedName>
    <definedName name="CJ_L" localSheetId="15">'Session 12'!$K$6</definedName>
    <definedName name="CJ_L" localSheetId="5">'Session 2'!$K$6</definedName>
    <definedName name="CJ_L" localSheetId="6">'Session 3'!$K$6</definedName>
    <definedName name="CJ_L" localSheetId="7">'Session 4'!$K$6</definedName>
    <definedName name="CJ_L" localSheetId="8">'Session 5'!$K$6</definedName>
    <definedName name="CJ_L" localSheetId="9">'Session 6'!$K$6</definedName>
    <definedName name="CJ_L" localSheetId="10">'Session 7'!$K$6</definedName>
    <definedName name="CJ_L" localSheetId="11">'Session 8'!$K$6</definedName>
    <definedName name="CJ_L" localSheetId="12">'Session 9'!$K$6</definedName>
    <definedName name="CJ_L">'Session 1'!$K$6</definedName>
    <definedName name="CJ_LEAD" localSheetId="13">'Session 10'!$K$6</definedName>
    <definedName name="CJ_LEAD" localSheetId="14">'Session 11'!$K$6</definedName>
    <definedName name="CJ_LEAD" localSheetId="15">'Session 12'!$K$6</definedName>
    <definedName name="CJ_LEAD" localSheetId="5">'Session 2'!$K$6</definedName>
    <definedName name="CJ_LEAD" localSheetId="6">'Session 3'!$K$6</definedName>
    <definedName name="CJ_LEAD" localSheetId="7">'Session 4'!$K$6</definedName>
    <definedName name="CJ_LEAD" localSheetId="8">'Session 5'!$K$6</definedName>
    <definedName name="CJ_LEAD" localSheetId="9">'Session 6'!$K$6</definedName>
    <definedName name="CJ_LEAD" localSheetId="10">'Session 7'!$K$6</definedName>
    <definedName name="CJ_LEAD" localSheetId="11">'Session 8'!$K$6</definedName>
    <definedName name="CJ_LEAD" localSheetId="12">'Session 9'!$K$6</definedName>
    <definedName name="CJ_LEAD">'Session 1'!$K$6</definedName>
    <definedName name="CJ_R1" localSheetId="13">'Session 10'!$K$9</definedName>
    <definedName name="CJ_R1" localSheetId="14">'Session 11'!$K$9</definedName>
    <definedName name="CJ_R1" localSheetId="15">'Session 12'!$K$9</definedName>
    <definedName name="CJ_R1" localSheetId="5">'Session 2'!$K$9</definedName>
    <definedName name="CJ_R1" localSheetId="6">'Session 3'!$K$9</definedName>
    <definedName name="CJ_R1" localSheetId="7">'Session 4'!$K$9</definedName>
    <definedName name="CJ_R1" localSheetId="8">'Session 5'!$K$9</definedName>
    <definedName name="CJ_R1" localSheetId="9">'Session 6'!$K$9</definedName>
    <definedName name="CJ_R1" localSheetId="10">'Session 7'!$K$9</definedName>
    <definedName name="CJ_R1" localSheetId="11">'Session 8'!$K$9</definedName>
    <definedName name="CJ_R1" localSheetId="12">'Session 9'!$K$9</definedName>
    <definedName name="CJ_R1">'Session 1'!$K$9</definedName>
    <definedName name="CJ_R2" localSheetId="13">'Session 10'!$V$9</definedName>
    <definedName name="CJ_R2" localSheetId="14">'Session 11'!$V$9</definedName>
    <definedName name="CJ_R2" localSheetId="15">'Session 12'!$V$9</definedName>
    <definedName name="CJ_R2" localSheetId="5">'Session 2'!$V$9</definedName>
    <definedName name="CJ_R2" localSheetId="6">'Session 3'!$V$9</definedName>
    <definedName name="CJ_R2" localSheetId="7">'Session 4'!$V$9</definedName>
    <definedName name="CJ_R2" localSheetId="8">'Session 5'!$V$9</definedName>
    <definedName name="CJ_R2" localSheetId="9">'Session 6'!$V$9</definedName>
    <definedName name="CJ_R2" localSheetId="10">'Session 7'!$V$9</definedName>
    <definedName name="CJ_R2" localSheetId="11">'Session 8'!$V$9</definedName>
    <definedName name="CJ_R2" localSheetId="12">'Session 9'!$V$9</definedName>
    <definedName name="CJ_R2">'Session 1'!$V$9</definedName>
    <definedName name="CJ_S_0" localSheetId="13">'Session 10'!$F$8</definedName>
    <definedName name="CJ_S_0" localSheetId="14">'Session 11'!$F$8</definedName>
    <definedName name="CJ_S_0" localSheetId="15">'Session 12'!$F$8</definedName>
    <definedName name="CJ_S_0" localSheetId="5">'Session 2'!$F$8</definedName>
    <definedName name="CJ_S_0" localSheetId="6">'Session 3'!$F$8</definedName>
    <definedName name="CJ_S_0" localSheetId="7">'Session 4'!$F$8</definedName>
    <definedName name="CJ_S_0" localSheetId="8">'Session 5'!$F$8</definedName>
    <definedName name="CJ_S_0" localSheetId="9">'Session 6'!$F$8</definedName>
    <definedName name="CJ_S_0" localSheetId="10">'Session 7'!$F$8</definedName>
    <definedName name="CJ_S_0" localSheetId="11">'Session 8'!$F$8</definedName>
    <definedName name="CJ_S_0" localSheetId="12">'Session 9'!$F$8</definedName>
    <definedName name="CJ_S_0">'Session 1'!$F$8</definedName>
    <definedName name="CJ_S_N" localSheetId="13">'Session 10'!$V$8</definedName>
    <definedName name="CJ_S_N" localSheetId="14">'Session 11'!$V$8</definedName>
    <definedName name="CJ_S_N" localSheetId="15">'Session 12'!$V$8</definedName>
    <definedName name="CJ_S_N" localSheetId="5">'Session 2'!$V$8</definedName>
    <definedName name="CJ_S_N" localSheetId="6">'Session 3'!$V$8</definedName>
    <definedName name="CJ_S_N" localSheetId="7">'Session 4'!$V$8</definedName>
    <definedName name="CJ_S_N" localSheetId="8">'Session 5'!$V$8</definedName>
    <definedName name="CJ_S_N" localSheetId="9">'Session 6'!$V$8</definedName>
    <definedName name="CJ_S_N" localSheetId="10">'Session 7'!$V$8</definedName>
    <definedName name="CJ_S_N" localSheetId="11">'Session 8'!$V$8</definedName>
    <definedName name="CJ_S_N" localSheetId="12">'Session 9'!$V$8</definedName>
    <definedName name="CJ_S_N">'Session 1'!$V$8</definedName>
    <definedName name="CJ_T_0" localSheetId="13">'Session 10'!$AL$8</definedName>
    <definedName name="CJ_T_0" localSheetId="14">'Session 11'!$AL$8</definedName>
    <definedName name="CJ_T_0" localSheetId="15">'Session 12'!$AL$8</definedName>
    <definedName name="CJ_T_0" localSheetId="5">'Session 2'!$AL$8</definedName>
    <definedName name="CJ_T_0" localSheetId="6">'Session 3'!$AL$8</definedName>
    <definedName name="CJ_T_0" localSheetId="7">'Session 4'!$AL$8</definedName>
    <definedName name="CJ_T_0" localSheetId="8">'Session 5'!$AL$8</definedName>
    <definedName name="CJ_T_0" localSheetId="9">'Session 6'!$AL$8</definedName>
    <definedName name="CJ_T_0" localSheetId="10">'Session 7'!$AL$8</definedName>
    <definedName name="CJ_T_0" localSheetId="11">'Session 8'!$AL$8</definedName>
    <definedName name="CJ_T_0" localSheetId="12">'Session 9'!$AL$8</definedName>
    <definedName name="CJ_T_0">'Session 1'!$AL$8</definedName>
    <definedName name="CJ_T_N" localSheetId="13">'Session 10'!$BB$8</definedName>
    <definedName name="CJ_T_N" localSheetId="14">'Session 11'!$BB$8</definedName>
    <definedName name="CJ_T_N" localSheetId="15">'Session 12'!$BB$8</definedName>
    <definedName name="CJ_T_N" localSheetId="5">'Session 2'!$BB$8</definedName>
    <definedName name="CJ_T_N" localSheetId="6">'Session 3'!$BB$8</definedName>
    <definedName name="CJ_T_N" localSheetId="7">'Session 4'!$BB$8</definedName>
    <definedName name="CJ_T_N" localSheetId="8">'Session 5'!$BB$8</definedName>
    <definedName name="CJ_T_N" localSheetId="9">'Session 6'!$BB$8</definedName>
    <definedName name="CJ_T_N" localSheetId="10">'Session 7'!$BB$8</definedName>
    <definedName name="CJ_T_N" localSheetId="11">'Session 8'!$BB$8</definedName>
    <definedName name="CJ_T_N" localSheetId="12">'Session 9'!$BB$8</definedName>
    <definedName name="CJ_T_N">'Session 1'!$BB$8</definedName>
    <definedName name="DR_1" localSheetId="13">'Session 10'!$L$4</definedName>
    <definedName name="DR_1" localSheetId="14">'Session 11'!$L$4</definedName>
    <definedName name="DR_1" localSheetId="15">'Session 12'!$L$4</definedName>
    <definedName name="DR_1" localSheetId="5">'Session 2'!$L$4</definedName>
    <definedName name="DR_1" localSheetId="6">'Session 3'!$L$4</definedName>
    <definedName name="DR_1" localSheetId="7">'Session 4'!$L$4</definedName>
    <definedName name="DR_1" localSheetId="8">'Session 5'!$L$4</definedName>
    <definedName name="DR_1" localSheetId="9">'Session 6'!$L$4</definedName>
    <definedName name="DR_1" localSheetId="10">'Session 7'!$L$4</definedName>
    <definedName name="DR_1" localSheetId="11">'Session 8'!$L$4</definedName>
    <definedName name="DR_1" localSheetId="12">'Session 9'!$L$4</definedName>
    <definedName name="DR_1">'Session 1'!$L$4</definedName>
    <definedName name="DR_2" localSheetId="13">'Session 10'!$W$4</definedName>
    <definedName name="DR_2" localSheetId="14">'Session 11'!$W$4</definedName>
    <definedName name="DR_2" localSheetId="15">'Session 12'!$W$4</definedName>
    <definedName name="DR_2" localSheetId="5">'Session 2'!$W$4</definedName>
    <definedName name="DR_2" localSheetId="6">'Session 3'!$W$4</definedName>
    <definedName name="DR_2" localSheetId="7">'Session 4'!$W$4</definedName>
    <definedName name="DR_2" localSheetId="8">'Session 5'!$W$4</definedName>
    <definedName name="DR_2" localSheetId="9">'Session 6'!$W$4</definedName>
    <definedName name="DR_2" localSheetId="10">'Session 7'!$W$4</definedName>
    <definedName name="DR_2" localSheetId="11">'Session 8'!$W$4</definedName>
    <definedName name="DR_2" localSheetId="12">'Session 9'!$W$4</definedName>
    <definedName name="DR_2">'Session 1'!$W$4</definedName>
    <definedName name="DR_3" localSheetId="13">'Session 10'!$A$5</definedName>
    <definedName name="DR_3" localSheetId="14">'Session 11'!$A$5</definedName>
    <definedName name="DR_3" localSheetId="15">'Session 12'!$A$5</definedName>
    <definedName name="DR_3" localSheetId="5">'Session 2'!$A$5</definedName>
    <definedName name="DR_3" localSheetId="6">'Session 3'!$A$5</definedName>
    <definedName name="DR_3" localSheetId="7">'Session 4'!$A$5</definedName>
    <definedName name="DR_3" localSheetId="8">'Session 5'!$A$5</definedName>
    <definedName name="DR_3" localSheetId="9">'Session 6'!$A$5</definedName>
    <definedName name="DR_3" localSheetId="10">'Session 7'!$A$5</definedName>
    <definedName name="DR_3" localSheetId="11">'Session 8'!$A$5</definedName>
    <definedName name="DR_3" localSheetId="12">'Session 9'!$A$5</definedName>
    <definedName name="DR_3">'Session 1'!$A$5</definedName>
    <definedName name="DR_4" localSheetId="13">'Session 10'!$L$5</definedName>
    <definedName name="DR_4" localSheetId="14">'Session 11'!$L$5</definedName>
    <definedName name="DR_4" localSheetId="15">'Session 12'!$L$5</definedName>
    <definedName name="DR_4" localSheetId="5">'Session 2'!$L$5</definedName>
    <definedName name="DR_4" localSheetId="6">'Session 3'!$L$5</definedName>
    <definedName name="DR_4" localSheetId="7">'Session 4'!$L$5</definedName>
    <definedName name="DR_4" localSheetId="8">'Session 5'!$L$5</definedName>
    <definedName name="DR_4" localSheetId="9">'Session 6'!$L$5</definedName>
    <definedName name="DR_4" localSheetId="10">'Session 7'!$L$5</definedName>
    <definedName name="DR_4" localSheetId="11">'Session 8'!$L$5</definedName>
    <definedName name="DR_4" localSheetId="12">'Session 9'!$L$5</definedName>
    <definedName name="DR_4">'Session 1'!$L$5</definedName>
    <definedName name="DR_5" localSheetId="13">'Session 10'!$W$5</definedName>
    <definedName name="DR_5" localSheetId="14">'Session 11'!$W$5</definedName>
    <definedName name="DR_5" localSheetId="15">'Session 12'!$W$5</definedName>
    <definedName name="DR_5" localSheetId="5">'Session 2'!$W$5</definedName>
    <definedName name="DR_5" localSheetId="6">'Session 3'!$W$5</definedName>
    <definedName name="DR_5" localSheetId="7">'Session 4'!$W$5</definedName>
    <definedName name="DR_5" localSheetId="8">'Session 5'!$W$5</definedName>
    <definedName name="DR_5" localSheetId="9">'Session 6'!$W$5</definedName>
    <definedName name="DR_5" localSheetId="10">'Session 7'!$W$5</definedName>
    <definedName name="DR_5" localSheetId="11">'Session 8'!$W$5</definedName>
    <definedName name="DR_5" localSheetId="12">'Session 9'!$W$5</definedName>
    <definedName name="DR_5">'Session 1'!$W$5</definedName>
    <definedName name="MR" localSheetId="13">'Session 10'!$I$3</definedName>
    <definedName name="MR" localSheetId="14">'Session 11'!$I$3</definedName>
    <definedName name="MR" localSheetId="15">'Session 12'!$I$3</definedName>
    <definedName name="MR" localSheetId="5">'Session 2'!$I$3</definedName>
    <definedName name="MR" localSheetId="6">'Session 3'!$I$3</definedName>
    <definedName name="MR" localSheetId="7">'Session 4'!$I$3</definedName>
    <definedName name="MR" localSheetId="8">'Session 5'!$I$3</definedName>
    <definedName name="MR" localSheetId="9">'Session 6'!$I$3</definedName>
    <definedName name="MR" localSheetId="10">'Session 7'!$I$3</definedName>
    <definedName name="MR" localSheetId="11">'Session 8'!$I$3</definedName>
    <definedName name="MR" localSheetId="12">'Session 9'!$I$3</definedName>
    <definedName name="MR">'Session 1'!$I$3</definedName>
    <definedName name="OFFICIALS_ALL">Officials!$A$3:$A$83</definedName>
    <definedName name="OFFICIALS_AR">Officials!$A$4:$A$6</definedName>
    <definedName name="OFFICIALS_CJ">Officials!$A$7:$A$13</definedName>
    <definedName name="OFFICIALS_DR">Officials!$A$14:$A$17</definedName>
    <definedName name="OFFICIALS_SR">Officials!$A$18:$A$22</definedName>
    <definedName name="OFFICIALS_ST">Officials!$A$25:$A$83</definedName>
    <definedName name="_xlnm.Print_Area" localSheetId="3">Officials!$A$3:$Z$43</definedName>
    <definedName name="SJ_S_0" localSheetId="13">'Session 10'!$F$11</definedName>
    <definedName name="SJ_S_0" localSheetId="14">'Session 11'!$F$11</definedName>
    <definedName name="SJ_S_0" localSheetId="15">'Session 12'!$F$11</definedName>
    <definedName name="SJ_S_0" localSheetId="5">'Session 2'!$F$11</definedName>
    <definedName name="SJ_S_0" localSheetId="6">'Session 3'!$F$11</definedName>
    <definedName name="SJ_S_0" localSheetId="7">'Session 4'!$F$11</definedName>
    <definedName name="SJ_S_0" localSheetId="8">'Session 5'!$F$11</definedName>
    <definedName name="SJ_S_0" localSheetId="9">'Session 6'!$F$11</definedName>
    <definedName name="SJ_S_0" localSheetId="10">'Session 7'!$F$11</definedName>
    <definedName name="SJ_S_0" localSheetId="11">'Session 8'!$F$11</definedName>
    <definedName name="SJ_S_0" localSheetId="12">'Session 9'!$F$11</definedName>
    <definedName name="SJ_S_0">'Session 1'!$F$11</definedName>
    <definedName name="SJ_S_N" localSheetId="13">'Session 10'!$V$11</definedName>
    <definedName name="SJ_S_N" localSheetId="14">'Session 11'!$V$11</definedName>
    <definedName name="SJ_S_N" localSheetId="15">'Session 12'!$V$11</definedName>
    <definedName name="SJ_S_N" localSheetId="5">'Session 2'!$V$11</definedName>
    <definedName name="SJ_S_N" localSheetId="6">'Session 3'!$V$11</definedName>
    <definedName name="SJ_S_N" localSheetId="7">'Session 4'!$V$11</definedName>
    <definedName name="SJ_S_N" localSheetId="8">'Session 5'!$V$11</definedName>
    <definedName name="SJ_S_N" localSheetId="9">'Session 6'!$V$11</definedName>
    <definedName name="SJ_S_N" localSheetId="10">'Session 7'!$V$11</definedName>
    <definedName name="SJ_S_N" localSheetId="11">'Session 8'!$V$11</definedName>
    <definedName name="SJ_S_N" localSheetId="12">'Session 9'!$V$11</definedName>
    <definedName name="SJ_S_N">'Session 1'!$V$11</definedName>
    <definedName name="SJ_T_0" localSheetId="13">'Session 10'!$AL$11</definedName>
    <definedName name="SJ_T_0" localSheetId="14">'Session 11'!$AL$11</definedName>
    <definedName name="SJ_T_0" localSheetId="15">'Session 12'!$AL$11</definedName>
    <definedName name="SJ_T_0" localSheetId="5">'Session 2'!$AL$11</definedName>
    <definedName name="SJ_T_0" localSheetId="6">'Session 3'!$AL$11</definedName>
    <definedName name="SJ_T_0" localSheetId="7">'Session 4'!$AL$11</definedName>
    <definedName name="SJ_T_0" localSheetId="8">'Session 5'!$AL$11</definedName>
    <definedName name="SJ_T_0" localSheetId="9">'Session 6'!$AL$11</definedName>
    <definedName name="SJ_T_0" localSheetId="10">'Session 7'!$AL$11</definedName>
    <definedName name="SJ_T_0" localSheetId="11">'Session 8'!$AL$11</definedName>
    <definedName name="SJ_T_0" localSheetId="12">'Session 9'!$AL$11</definedName>
    <definedName name="SJ_T_0">'Session 1'!$AL$11</definedName>
    <definedName name="SJ_T_N" localSheetId="13">'Session 10'!$BB$11</definedName>
    <definedName name="SJ_T_N" localSheetId="14">'Session 11'!$BB$11</definedName>
    <definedName name="SJ_T_N" localSheetId="15">'Session 12'!$BB$11</definedName>
    <definedName name="SJ_T_N" localSheetId="5">'Session 2'!$BB$11</definedName>
    <definedName name="SJ_T_N" localSheetId="6">'Session 3'!$BB$11</definedName>
    <definedName name="SJ_T_N" localSheetId="7">'Session 4'!$BB$11</definedName>
    <definedName name="SJ_T_N" localSheetId="8">'Session 5'!$BB$11</definedName>
    <definedName name="SJ_T_N" localSheetId="9">'Session 6'!$BB$11</definedName>
    <definedName name="SJ_T_N" localSheetId="10">'Session 7'!$BB$11</definedName>
    <definedName name="SJ_T_N" localSheetId="11">'Session 8'!$BB$11</definedName>
    <definedName name="SJ_T_N" localSheetId="12">'Session 9'!$BB$11</definedName>
    <definedName name="SJ_T_N">'Session 1'!$BB$11</definedName>
    <definedName name="SR_1" localSheetId="13">'Session 10'!$AX$4</definedName>
    <definedName name="SR_1" localSheetId="14">'Session 11'!$AX$4</definedName>
    <definedName name="SR_1" localSheetId="15">'Session 12'!$AX$4</definedName>
    <definedName name="SR_1" localSheetId="5">'Session 2'!$AX$4</definedName>
    <definedName name="SR_1" localSheetId="6">'Session 3'!$AX$4</definedName>
    <definedName name="SR_1" localSheetId="7">'Session 4'!$AX$4</definedName>
    <definedName name="SR_1" localSheetId="8">'Session 5'!$AX$4</definedName>
    <definedName name="SR_1" localSheetId="9">'Session 6'!$AX$4</definedName>
    <definedName name="SR_1" localSheetId="10">'Session 7'!$AX$4</definedName>
    <definedName name="SR_1" localSheetId="11">'Session 8'!$AX$4</definedName>
    <definedName name="SR_1" localSheetId="12">'Session 9'!$AX$4</definedName>
    <definedName name="SR_1">'Session 1'!$AX$4</definedName>
    <definedName name="SR_2" localSheetId="13">'Session 10'!$AJ$5</definedName>
    <definedName name="SR_2" localSheetId="14">'Session 11'!$AJ$5</definedName>
    <definedName name="SR_2" localSheetId="15">'Session 12'!$AJ$5</definedName>
    <definedName name="SR_2" localSheetId="5">'Session 2'!$AJ$5</definedName>
    <definedName name="SR_2" localSheetId="6">'Session 3'!$AJ$5</definedName>
    <definedName name="SR_2" localSheetId="7">'Session 4'!$AJ$5</definedName>
    <definedName name="SR_2" localSheetId="8">'Session 5'!$AJ$5</definedName>
    <definedName name="SR_2" localSheetId="9">'Session 6'!$AJ$5</definedName>
    <definedName name="SR_2" localSheetId="10">'Session 7'!$AJ$5</definedName>
    <definedName name="SR_2" localSheetId="11">'Session 8'!$AJ$5</definedName>
    <definedName name="SR_2" localSheetId="12">'Session 9'!$AJ$5</definedName>
    <definedName name="SR_2">'Session 1'!$AJ$5</definedName>
    <definedName name="SR_3" localSheetId="13">'Session 10'!$AX$5</definedName>
    <definedName name="SR_3" localSheetId="14">'Session 11'!$AX$5</definedName>
    <definedName name="SR_3" localSheetId="15">'Session 12'!$AX$5</definedName>
    <definedName name="SR_3" localSheetId="5">'Session 2'!$AX$5</definedName>
    <definedName name="SR_3" localSheetId="6">'Session 3'!$AX$5</definedName>
    <definedName name="SR_3" localSheetId="7">'Session 4'!$AX$5</definedName>
    <definedName name="SR_3" localSheetId="8">'Session 5'!$AX$5</definedName>
    <definedName name="SR_3" localSheetId="9">'Session 6'!$AX$5</definedName>
    <definedName name="SR_3" localSheetId="10">'Session 7'!$AX$5</definedName>
    <definedName name="SR_3" localSheetId="11">'Session 8'!$AX$5</definedName>
    <definedName name="SR_3" localSheetId="12">'Session 9'!$AX$5</definedName>
    <definedName name="SR_3">'Session 1'!$AX$5</definedName>
    <definedName name="SR_4" localSheetId="13">'Session 10'!$AJ$6</definedName>
    <definedName name="SR_4" localSheetId="14">'Session 11'!$AJ$6</definedName>
    <definedName name="SR_4" localSheetId="15">'Session 12'!$AJ$6</definedName>
    <definedName name="SR_4" localSheetId="5">'Session 2'!$AJ$6</definedName>
    <definedName name="SR_4" localSheetId="6">'Session 3'!$AJ$6</definedName>
    <definedName name="SR_4" localSheetId="7">'Session 4'!$AJ$6</definedName>
    <definedName name="SR_4" localSheetId="8">'Session 5'!$AJ$6</definedName>
    <definedName name="SR_4" localSheetId="9">'Session 6'!$AJ$6</definedName>
    <definedName name="SR_4" localSheetId="10">'Session 7'!$AJ$6</definedName>
    <definedName name="SR_4" localSheetId="11">'Session 8'!$AJ$6</definedName>
    <definedName name="SR_4" localSheetId="12">'Session 9'!$AJ$6</definedName>
    <definedName name="SR_4">'Session 1'!$AJ$6</definedName>
    <definedName name="SR_5" localSheetId="13">'Session 10'!$AX$6</definedName>
    <definedName name="SR_5" localSheetId="14">'Session 11'!$AX$6</definedName>
    <definedName name="SR_5" localSheetId="15">'Session 12'!$AX$6</definedName>
    <definedName name="SR_5" localSheetId="5">'Session 2'!$AX$6</definedName>
    <definedName name="SR_5" localSheetId="6">'Session 3'!$AX$6</definedName>
    <definedName name="SR_5" localSheetId="7">'Session 4'!$AX$6</definedName>
    <definedName name="SR_5" localSheetId="8">'Session 5'!$AX$6</definedName>
    <definedName name="SR_5" localSheetId="9">'Session 6'!$AX$6</definedName>
    <definedName name="SR_5" localSheetId="10">'Session 7'!$AX$6</definedName>
    <definedName name="SR_5" localSheetId="11">'Session 8'!$AX$6</definedName>
    <definedName name="SR_5" localSheetId="12">'Session 9'!$AX$6</definedName>
    <definedName name="SR_5">'Session 1'!$AX$6</definedName>
    <definedName name="TJ_CC_0" localSheetId="13">'Session 10'!$R$15</definedName>
    <definedName name="TJ_CC_0" localSheetId="14">'Session 11'!$R$15</definedName>
    <definedName name="TJ_CC_0" localSheetId="15">'Session 12'!$R$15</definedName>
    <definedName name="TJ_CC_0" localSheetId="5">'Session 2'!$R$15</definedName>
    <definedName name="TJ_CC_0" localSheetId="6">'Session 3'!$R$15</definedName>
    <definedName name="TJ_CC_0" localSheetId="7">'Session 4'!$R$15</definedName>
    <definedName name="TJ_CC_0" localSheetId="8">'Session 5'!$R$15</definedName>
    <definedName name="TJ_CC_0" localSheetId="9">'Session 6'!$R$15</definedName>
    <definedName name="TJ_CC_0" localSheetId="10">'Session 7'!$R$15</definedName>
    <definedName name="TJ_CC_0" localSheetId="11">'Session 8'!$R$15</definedName>
    <definedName name="TJ_CC_0" localSheetId="12">'Session 9'!$R$15</definedName>
    <definedName name="TJ_CC_0">'Session 1'!$R$15</definedName>
    <definedName name="TJ_CC_1" localSheetId="13">'Session 10'!$R$16</definedName>
    <definedName name="TJ_CC_1" localSheetId="14">'Session 11'!$R$16</definedName>
    <definedName name="TJ_CC_1" localSheetId="15">'Session 12'!$R$16</definedName>
    <definedName name="TJ_CC_1" localSheetId="5">'Session 2'!$R$16</definedName>
    <definedName name="TJ_CC_1" localSheetId="6">'Session 3'!$R$16</definedName>
    <definedName name="TJ_CC_1" localSheetId="7">'Session 4'!$R$16</definedName>
    <definedName name="TJ_CC_1" localSheetId="8">'Session 5'!$R$16</definedName>
    <definedName name="TJ_CC_1" localSheetId="9">'Session 6'!$R$16</definedName>
    <definedName name="TJ_CC_1" localSheetId="10">'Session 7'!$R$16</definedName>
    <definedName name="TJ_CC_1" localSheetId="11">'Session 8'!$R$16</definedName>
    <definedName name="TJ_CC_1" localSheetId="12">'Session 9'!$R$16</definedName>
    <definedName name="TJ_CC_1">'Session 1'!$R$16</definedName>
    <definedName name="TJ_CC_2" localSheetId="13">'Session 10'!$R$17</definedName>
    <definedName name="TJ_CC_2" localSheetId="14">'Session 11'!$R$17</definedName>
    <definedName name="TJ_CC_2" localSheetId="15">'Session 12'!$R$17</definedName>
    <definedName name="TJ_CC_2" localSheetId="5">'Session 2'!$R$17</definedName>
    <definedName name="TJ_CC_2" localSheetId="6">'Session 3'!$R$17</definedName>
    <definedName name="TJ_CC_2" localSheetId="7">'Session 4'!$R$17</definedName>
    <definedName name="TJ_CC_2" localSheetId="8">'Session 5'!$R$17</definedName>
    <definedName name="TJ_CC_2" localSheetId="9">'Session 6'!$R$17</definedName>
    <definedName name="TJ_CC_2" localSheetId="10">'Session 7'!$R$17</definedName>
    <definedName name="TJ_CC_2" localSheetId="11">'Session 8'!$R$17</definedName>
    <definedName name="TJ_CC_2" localSheetId="12">'Session 9'!$R$17</definedName>
    <definedName name="TJ_CC_2">'Session 1'!$R$17</definedName>
    <definedName name="TJ_CC_3" localSheetId="13">'Session 10'!$R$18</definedName>
    <definedName name="TJ_CC_3" localSheetId="14">'Session 11'!$R$18</definedName>
    <definedName name="TJ_CC_3" localSheetId="15">'Session 12'!$R$18</definedName>
    <definedName name="TJ_CC_3" localSheetId="5">'Session 2'!$R$18</definedName>
    <definedName name="TJ_CC_3" localSheetId="6">'Session 3'!$R$18</definedName>
    <definedName name="TJ_CC_3" localSheetId="7">'Session 4'!$R$18</definedName>
    <definedName name="TJ_CC_3" localSheetId="8">'Session 5'!$R$18</definedName>
    <definedName name="TJ_CC_3" localSheetId="9">'Session 6'!$R$18</definedName>
    <definedName name="TJ_CC_3" localSheetId="10">'Session 7'!$R$18</definedName>
    <definedName name="TJ_CC_3" localSheetId="11">'Session 8'!$R$18</definedName>
    <definedName name="TJ_CC_3" localSheetId="12">'Session 9'!$R$18</definedName>
    <definedName name="TJ_CC_3">'Session 1'!$R$18</definedName>
    <definedName name="TJ_CC_4" localSheetId="13">'Session 10'!$R$19</definedName>
    <definedName name="TJ_CC_4" localSheetId="14">'Session 11'!$R$19</definedName>
    <definedName name="TJ_CC_4" localSheetId="15">'Session 12'!$R$19</definedName>
    <definedName name="TJ_CC_4" localSheetId="5">'Session 2'!$R$19</definedName>
    <definedName name="TJ_CC_4" localSheetId="6">'Session 3'!$R$19</definedName>
    <definedName name="TJ_CC_4" localSheetId="7">'Session 4'!$R$19</definedName>
    <definedName name="TJ_CC_4" localSheetId="8">'Session 5'!$R$19</definedName>
    <definedName name="TJ_CC_4" localSheetId="9">'Session 6'!$R$19</definedName>
    <definedName name="TJ_CC_4" localSheetId="10">'Session 7'!$R$19</definedName>
    <definedName name="TJ_CC_4" localSheetId="11">'Session 8'!$R$19</definedName>
    <definedName name="TJ_CC_4" localSheetId="12">'Session 9'!$R$19</definedName>
    <definedName name="TJ_CC_4">'Session 1'!$R$19</definedName>
    <definedName name="TJ_CC_5" localSheetId="13">'Session 10'!$R$20</definedName>
    <definedName name="TJ_CC_5" localSheetId="14">'Session 11'!$R$20</definedName>
    <definedName name="TJ_CC_5" localSheetId="15">'Session 12'!$R$20</definedName>
    <definedName name="TJ_CC_5" localSheetId="5">'Session 2'!$R$20</definedName>
    <definedName name="TJ_CC_5" localSheetId="6">'Session 3'!$R$20</definedName>
    <definedName name="TJ_CC_5" localSheetId="7">'Session 4'!$R$20</definedName>
    <definedName name="TJ_CC_5" localSheetId="8">'Session 5'!$R$20</definedName>
    <definedName name="TJ_CC_5" localSheetId="9">'Session 6'!$R$20</definedName>
    <definedName name="TJ_CC_5" localSheetId="10">'Session 7'!$R$20</definedName>
    <definedName name="TJ_CC_5" localSheetId="11">'Session 8'!$R$20</definedName>
    <definedName name="TJ_CC_5" localSheetId="12">'Session 9'!$R$20</definedName>
    <definedName name="TJ_CC_5">'Session 1'!$R$20</definedName>
    <definedName name="TJ_CC_6" localSheetId="13">'Session 10'!$R$21</definedName>
    <definedName name="TJ_CC_6" localSheetId="14">'Session 11'!$R$21</definedName>
    <definedName name="TJ_CC_6" localSheetId="15">'Session 12'!$R$21</definedName>
    <definedName name="TJ_CC_6" localSheetId="5">'Session 2'!$R$21</definedName>
    <definedName name="TJ_CC_6" localSheetId="6">'Session 3'!$R$21</definedName>
    <definedName name="TJ_CC_6" localSheetId="7">'Session 4'!$R$21</definedName>
    <definedName name="TJ_CC_6" localSheetId="8">'Session 5'!$R$21</definedName>
    <definedName name="TJ_CC_6" localSheetId="9">'Session 6'!$R$21</definedName>
    <definedName name="TJ_CC_6" localSheetId="10">'Session 7'!$R$21</definedName>
    <definedName name="TJ_CC_6" localSheetId="11">'Session 8'!$R$21</definedName>
    <definedName name="TJ_CC_6" localSheetId="12">'Session 9'!$R$21</definedName>
    <definedName name="TJ_CC_6">'Session 1'!$R$21</definedName>
    <definedName name="TJ_CC_7" localSheetId="13">'Session 10'!$R$22</definedName>
    <definedName name="TJ_CC_7" localSheetId="14">'Session 11'!$R$22</definedName>
    <definedName name="TJ_CC_7" localSheetId="15">'Session 12'!$R$22</definedName>
    <definedName name="TJ_CC_7" localSheetId="5">'Session 2'!$R$22</definedName>
    <definedName name="TJ_CC_7" localSheetId="6">'Session 3'!$R$22</definedName>
    <definedName name="TJ_CC_7" localSheetId="7">'Session 4'!$R$22</definedName>
    <definedName name="TJ_CC_7" localSheetId="8">'Session 5'!$R$22</definedName>
    <definedName name="TJ_CC_7" localSheetId="9">'Session 6'!$R$22</definedName>
    <definedName name="TJ_CC_7" localSheetId="10">'Session 7'!$R$22</definedName>
    <definedName name="TJ_CC_7" localSheetId="11">'Session 8'!$R$22</definedName>
    <definedName name="TJ_CC_7" localSheetId="12">'Session 9'!$R$22</definedName>
    <definedName name="TJ_CC_7">'Session 1'!$R$22</definedName>
    <definedName name="TJ_CC_8" localSheetId="13">'Session 10'!$R$23</definedName>
    <definedName name="TJ_CC_8" localSheetId="14">'Session 11'!$R$23</definedName>
    <definedName name="TJ_CC_8" localSheetId="15">'Session 12'!$R$23</definedName>
    <definedName name="TJ_CC_8" localSheetId="5">'Session 2'!$R$23</definedName>
    <definedName name="TJ_CC_8" localSheetId="6">'Session 3'!$R$23</definedName>
    <definedName name="TJ_CC_8" localSheetId="7">'Session 4'!$R$23</definedName>
    <definedName name="TJ_CC_8" localSheetId="8">'Session 5'!$R$23</definedName>
    <definedName name="TJ_CC_8" localSheetId="9">'Session 6'!$R$23</definedName>
    <definedName name="TJ_CC_8" localSheetId="10">'Session 7'!$R$23</definedName>
    <definedName name="TJ_CC_8" localSheetId="11">'Session 8'!$R$23</definedName>
    <definedName name="TJ_CC_8" localSheetId="12">'Session 9'!$R$23</definedName>
    <definedName name="TJ_CC_8">'Session 1'!$R$23</definedName>
    <definedName name="TJ_CC_9" localSheetId="13">'Session 10'!$R$24</definedName>
    <definedName name="TJ_CC_9" localSheetId="14">'Session 11'!$R$24</definedName>
    <definedName name="TJ_CC_9" localSheetId="15">'Session 12'!$R$24</definedName>
    <definedName name="TJ_CC_9" localSheetId="5">'Session 2'!$R$24</definedName>
    <definedName name="TJ_CC_9" localSheetId="6">'Session 3'!$R$24</definedName>
    <definedName name="TJ_CC_9" localSheetId="7">'Session 4'!$R$24</definedName>
    <definedName name="TJ_CC_9" localSheetId="8">'Session 5'!$R$24</definedName>
    <definedName name="TJ_CC_9" localSheetId="9">'Session 6'!$R$24</definedName>
    <definedName name="TJ_CC_9" localSheetId="10">'Session 7'!$R$24</definedName>
    <definedName name="TJ_CC_9" localSheetId="11">'Session 8'!$R$24</definedName>
    <definedName name="TJ_CC_9" localSheetId="12">'Session 9'!$R$24</definedName>
    <definedName name="TJ_CC_9">'Session 1'!$R$24</definedName>
    <definedName name="TJ_LC_0" localSheetId="13">'Session 10'!$C$15</definedName>
    <definedName name="TJ_LC_0" localSheetId="14">'Session 11'!$C$15</definedName>
    <definedName name="TJ_LC_0" localSheetId="15">'Session 12'!$C$15</definedName>
    <definedName name="TJ_LC_0" localSheetId="5">'Session 2'!$C$15</definedName>
    <definedName name="TJ_LC_0" localSheetId="6">'Session 3'!$C$15</definedName>
    <definedName name="TJ_LC_0" localSheetId="7">'Session 4'!$C$15</definedName>
    <definedName name="TJ_LC_0" localSheetId="8">'Session 5'!$C$15</definedName>
    <definedName name="TJ_LC_0" localSheetId="9">'Session 6'!$C$15</definedName>
    <definedName name="TJ_LC_0" localSheetId="10">'Session 7'!$C$15</definedName>
    <definedName name="TJ_LC_0" localSheetId="11">'Session 8'!$C$15</definedName>
    <definedName name="TJ_LC_0" localSheetId="12">'Session 9'!$C$15</definedName>
    <definedName name="TJ_LC_0">'Session 1'!$C$15</definedName>
    <definedName name="TJ_LC_1" localSheetId="13">'Session 10'!$C$16</definedName>
    <definedName name="TJ_LC_1" localSheetId="14">'Session 11'!$C$16</definedName>
    <definedName name="TJ_LC_1" localSheetId="15">'Session 12'!$C$16</definedName>
    <definedName name="TJ_LC_1" localSheetId="5">'Session 2'!$C$16</definedName>
    <definedName name="TJ_LC_1" localSheetId="6">'Session 3'!$C$16</definedName>
    <definedName name="TJ_LC_1" localSheetId="7">'Session 4'!$C$16</definedName>
    <definedName name="TJ_LC_1" localSheetId="8">'Session 5'!$C$16</definedName>
    <definedName name="TJ_LC_1" localSheetId="9">'Session 6'!$C$16</definedName>
    <definedName name="TJ_LC_1" localSheetId="10">'Session 7'!$C$16</definedName>
    <definedName name="TJ_LC_1" localSheetId="11">'Session 8'!$C$16</definedName>
    <definedName name="TJ_LC_1" localSheetId="12">'Session 9'!$C$16</definedName>
    <definedName name="TJ_LC_1">'Session 1'!$C$16</definedName>
    <definedName name="TJ_LC_2" localSheetId="13">'Session 10'!$C$17</definedName>
    <definedName name="TJ_LC_2" localSheetId="14">'Session 11'!$C$17</definedName>
    <definedName name="TJ_LC_2" localSheetId="15">'Session 12'!$C$17</definedName>
    <definedName name="TJ_LC_2" localSheetId="5">'Session 2'!$C$17</definedName>
    <definedName name="TJ_LC_2" localSheetId="6">'Session 3'!$C$17</definedName>
    <definedName name="TJ_LC_2" localSheetId="7">'Session 4'!$C$17</definedName>
    <definedName name="TJ_LC_2" localSheetId="8">'Session 5'!$C$17</definedName>
    <definedName name="TJ_LC_2" localSheetId="9">'Session 6'!$C$17</definedName>
    <definedName name="TJ_LC_2" localSheetId="10">'Session 7'!$C$17</definedName>
    <definedName name="TJ_LC_2" localSheetId="11">'Session 8'!$C$17</definedName>
    <definedName name="TJ_LC_2" localSheetId="12">'Session 9'!$C$17</definedName>
    <definedName name="TJ_LC_2">'Session 1'!$C$17</definedName>
    <definedName name="TJ_LC_3" localSheetId="13">'Session 10'!$C$18</definedName>
    <definedName name="TJ_LC_3" localSheetId="14">'Session 11'!$C$18</definedName>
    <definedName name="TJ_LC_3" localSheetId="15">'Session 12'!$C$18</definedName>
    <definedName name="TJ_LC_3" localSheetId="5">'Session 2'!$C$18</definedName>
    <definedName name="TJ_LC_3" localSheetId="6">'Session 3'!$C$18</definedName>
    <definedName name="TJ_LC_3" localSheetId="7">'Session 4'!$C$18</definedName>
    <definedName name="TJ_LC_3" localSheetId="8">'Session 5'!$C$18</definedName>
    <definedName name="TJ_LC_3" localSheetId="9">'Session 6'!$C$18</definedName>
    <definedName name="TJ_LC_3" localSheetId="10">'Session 7'!$C$18</definedName>
    <definedName name="TJ_LC_3" localSheetId="11">'Session 8'!$C$18</definedName>
    <definedName name="TJ_LC_3" localSheetId="12">'Session 9'!$C$18</definedName>
    <definedName name="TJ_LC_3">'Session 1'!$C$18</definedName>
    <definedName name="TJ_LC_4" localSheetId="13">'Session 10'!$C$19</definedName>
    <definedName name="TJ_LC_4" localSheetId="14">'Session 11'!$C$19</definedName>
    <definedName name="TJ_LC_4" localSheetId="15">'Session 12'!$C$19</definedName>
    <definedName name="TJ_LC_4" localSheetId="5">'Session 2'!$C$19</definedName>
    <definedName name="TJ_LC_4" localSheetId="6">'Session 3'!$C$19</definedName>
    <definedName name="TJ_LC_4" localSheetId="7">'Session 4'!$C$19</definedName>
    <definedName name="TJ_LC_4" localSheetId="8">'Session 5'!$C$19</definedName>
    <definedName name="TJ_LC_4" localSheetId="9">'Session 6'!$C$19</definedName>
    <definedName name="TJ_LC_4" localSheetId="10">'Session 7'!$C$19</definedName>
    <definedName name="TJ_LC_4" localSheetId="11">'Session 8'!$C$19</definedName>
    <definedName name="TJ_LC_4" localSheetId="12">'Session 9'!$C$19</definedName>
    <definedName name="TJ_LC_4">'Session 1'!$C$19</definedName>
    <definedName name="TJ_LC_5" localSheetId="13">'Session 10'!$C$20</definedName>
    <definedName name="TJ_LC_5" localSheetId="14">'Session 11'!$C$20</definedName>
    <definedName name="TJ_LC_5" localSheetId="15">'Session 12'!$C$20</definedName>
    <definedName name="TJ_LC_5" localSheetId="5">'Session 2'!$C$20</definedName>
    <definedName name="TJ_LC_5" localSheetId="6">'Session 3'!$C$20</definedName>
    <definedName name="TJ_LC_5" localSheetId="7">'Session 4'!$C$20</definedName>
    <definedName name="TJ_LC_5" localSheetId="8">'Session 5'!$C$20</definedName>
    <definedName name="TJ_LC_5" localSheetId="9">'Session 6'!$C$20</definedName>
    <definedName name="TJ_LC_5" localSheetId="10">'Session 7'!$C$20</definedName>
    <definedName name="TJ_LC_5" localSheetId="11">'Session 8'!$C$20</definedName>
    <definedName name="TJ_LC_5" localSheetId="12">'Session 9'!$C$20</definedName>
    <definedName name="TJ_LC_5">'Session 1'!$C$20</definedName>
    <definedName name="TJ_LC_6" localSheetId="13">'Session 10'!$C$21</definedName>
    <definedName name="TJ_LC_6" localSheetId="14">'Session 11'!$C$21</definedName>
    <definedName name="TJ_LC_6" localSheetId="15">'Session 12'!$C$21</definedName>
    <definedName name="TJ_LC_6" localSheetId="5">'Session 2'!$C$21</definedName>
    <definedName name="TJ_LC_6" localSheetId="6">'Session 3'!$C$21</definedName>
    <definedName name="TJ_LC_6" localSheetId="7">'Session 4'!$C$21</definedName>
    <definedName name="TJ_LC_6" localSheetId="8">'Session 5'!$C$21</definedName>
    <definedName name="TJ_LC_6" localSheetId="9">'Session 6'!$C$21</definedName>
    <definedName name="TJ_LC_6" localSheetId="10">'Session 7'!$C$21</definedName>
    <definedName name="TJ_LC_6" localSheetId="11">'Session 8'!$C$21</definedName>
    <definedName name="TJ_LC_6" localSheetId="12">'Session 9'!$C$21</definedName>
    <definedName name="TJ_LC_6">'Session 1'!$C$21</definedName>
    <definedName name="TJ_LC_7" localSheetId="13">'Session 10'!$C$22</definedName>
    <definedName name="TJ_LC_7" localSheetId="14">'Session 11'!$C$22</definedName>
    <definedName name="TJ_LC_7" localSheetId="15">'Session 12'!$C$22</definedName>
    <definedName name="TJ_LC_7" localSheetId="5">'Session 2'!$C$22</definedName>
    <definedName name="TJ_LC_7" localSheetId="6">'Session 3'!$C$22</definedName>
    <definedName name="TJ_LC_7" localSheetId="7">'Session 4'!$C$22</definedName>
    <definedName name="TJ_LC_7" localSheetId="8">'Session 5'!$C$22</definedName>
    <definedName name="TJ_LC_7" localSheetId="9">'Session 6'!$C$22</definedName>
    <definedName name="TJ_LC_7" localSheetId="10">'Session 7'!$C$22</definedName>
    <definedName name="TJ_LC_7" localSheetId="11">'Session 8'!$C$22</definedName>
    <definedName name="TJ_LC_7" localSheetId="12">'Session 9'!$C$22</definedName>
    <definedName name="TJ_LC_7">'Session 1'!$C$22</definedName>
    <definedName name="TJ_LC_8" localSheetId="13">'Session 10'!$C$23</definedName>
    <definedName name="TJ_LC_8" localSheetId="14">'Session 11'!$C$23</definedName>
    <definedName name="TJ_LC_8" localSheetId="15">'Session 12'!$C$23</definedName>
    <definedName name="TJ_LC_8" localSheetId="5">'Session 2'!$C$23</definedName>
    <definedName name="TJ_LC_8" localSheetId="6">'Session 3'!$C$23</definedName>
    <definedName name="TJ_LC_8" localSheetId="7">'Session 4'!$C$23</definedName>
    <definedName name="TJ_LC_8" localSheetId="8">'Session 5'!$C$23</definedName>
    <definedName name="TJ_LC_8" localSheetId="9">'Session 6'!$C$23</definedName>
    <definedName name="TJ_LC_8" localSheetId="10">'Session 7'!$C$23</definedName>
    <definedName name="TJ_LC_8" localSheetId="11">'Session 8'!$C$23</definedName>
    <definedName name="TJ_LC_8" localSheetId="12">'Session 9'!$C$23</definedName>
    <definedName name="TJ_LC_8">'Session 1'!$C$23</definedName>
    <definedName name="TJ_LC_9" localSheetId="13">'Session 10'!$C$24</definedName>
    <definedName name="TJ_LC_9" localSheetId="14">'Session 11'!$C$24</definedName>
    <definedName name="TJ_LC_9" localSheetId="15">'Session 12'!$C$24</definedName>
    <definedName name="TJ_LC_9" localSheetId="5">'Session 2'!$C$24</definedName>
    <definedName name="TJ_LC_9" localSheetId="6">'Session 3'!$C$24</definedName>
    <definedName name="TJ_LC_9" localSheetId="7">'Session 4'!$C$24</definedName>
    <definedName name="TJ_LC_9" localSheetId="8">'Session 5'!$C$24</definedName>
    <definedName name="TJ_LC_9" localSheetId="9">'Session 6'!$C$24</definedName>
    <definedName name="TJ_LC_9" localSheetId="10">'Session 7'!$C$24</definedName>
    <definedName name="TJ_LC_9" localSheetId="11">'Session 8'!$C$24</definedName>
    <definedName name="TJ_LC_9" localSheetId="12">'Session 9'!$C$24</definedName>
    <definedName name="TJ_LC_9">'Session 1'!$C$24</definedName>
    <definedName name="TJ_RC_0" localSheetId="13">'Session 10'!$AG$15</definedName>
    <definedName name="TJ_RC_0" localSheetId="14">'Session 11'!$AG$15</definedName>
    <definedName name="TJ_RC_0" localSheetId="15">'Session 12'!$AG$15</definedName>
    <definedName name="TJ_RC_0" localSheetId="5">'Session 2'!$AG$15</definedName>
    <definedName name="TJ_RC_0" localSheetId="6">'Session 3'!$AG$15</definedName>
    <definedName name="TJ_RC_0" localSheetId="7">'Session 4'!$AG$15</definedName>
    <definedName name="TJ_RC_0" localSheetId="8">'Session 5'!$AG$15</definedName>
    <definedName name="TJ_RC_0" localSheetId="9">'Session 6'!$AG$15</definedName>
    <definedName name="TJ_RC_0" localSheetId="10">'Session 7'!$AG$15</definedName>
    <definedName name="TJ_RC_0" localSheetId="11">'Session 8'!$AG$15</definedName>
    <definedName name="TJ_RC_0" localSheetId="12">'Session 9'!$AG$15</definedName>
    <definedName name="TJ_RC_0">'Session 1'!$AG$15</definedName>
    <definedName name="TJ_RC_1" localSheetId="13">'Session 10'!$AG$16</definedName>
    <definedName name="TJ_RC_1" localSheetId="14">'Session 11'!$AG$16</definedName>
    <definedName name="TJ_RC_1" localSheetId="15">'Session 12'!$AG$16</definedName>
    <definedName name="TJ_RC_1" localSheetId="5">'Session 2'!$AG$16</definedName>
    <definedName name="TJ_RC_1" localSheetId="6">'Session 3'!$AG$16</definedName>
    <definedName name="TJ_RC_1" localSheetId="7">'Session 4'!$AG$16</definedName>
    <definedName name="TJ_RC_1" localSheetId="8">'Session 5'!$AG$16</definedName>
    <definedName name="TJ_RC_1" localSheetId="9">'Session 6'!$AG$16</definedName>
    <definedName name="TJ_RC_1" localSheetId="10">'Session 7'!$AG$16</definedName>
    <definedName name="TJ_RC_1" localSheetId="11">'Session 8'!$AG$16</definedName>
    <definedName name="TJ_RC_1" localSheetId="12">'Session 9'!$AG$16</definedName>
    <definedName name="TJ_RC_1">'Session 1'!$AG$16</definedName>
    <definedName name="TJ_RC_2" localSheetId="13">'Session 10'!$AG$17</definedName>
    <definedName name="TJ_RC_2" localSheetId="14">'Session 11'!$AG$17</definedName>
    <definedName name="TJ_RC_2" localSheetId="15">'Session 12'!$AG$17</definedName>
    <definedName name="TJ_RC_2" localSheetId="5">'Session 2'!$AG$17</definedName>
    <definedName name="TJ_RC_2" localSheetId="6">'Session 3'!$AG$17</definedName>
    <definedName name="TJ_RC_2" localSheetId="7">'Session 4'!$AG$17</definedName>
    <definedName name="TJ_RC_2" localSheetId="8">'Session 5'!$AG$17</definedName>
    <definedName name="TJ_RC_2" localSheetId="9">'Session 6'!$AG$17</definedName>
    <definedName name="TJ_RC_2" localSheetId="10">'Session 7'!$AG$17</definedName>
    <definedName name="TJ_RC_2" localSheetId="11">'Session 8'!$AG$17</definedName>
    <definedName name="TJ_RC_2" localSheetId="12">'Session 9'!$AG$17</definedName>
    <definedName name="TJ_RC_2">'Session 1'!$AG$17</definedName>
    <definedName name="TJ_RC_3" localSheetId="13">'Session 10'!$AG$18</definedName>
    <definedName name="TJ_RC_3" localSheetId="14">'Session 11'!$AG$18</definedName>
    <definedName name="TJ_RC_3" localSheetId="15">'Session 12'!$AG$18</definedName>
    <definedName name="TJ_RC_3" localSheetId="5">'Session 2'!$AG$18</definedName>
    <definedName name="TJ_RC_3" localSheetId="6">'Session 3'!$AG$18</definedName>
    <definedName name="TJ_RC_3" localSheetId="7">'Session 4'!$AG$18</definedName>
    <definedName name="TJ_RC_3" localSheetId="8">'Session 5'!$AG$18</definedName>
    <definedName name="TJ_RC_3" localSheetId="9">'Session 6'!$AG$18</definedName>
    <definedName name="TJ_RC_3" localSheetId="10">'Session 7'!$AG$18</definedName>
    <definedName name="TJ_RC_3" localSheetId="11">'Session 8'!$AG$18</definedName>
    <definedName name="TJ_RC_3" localSheetId="12">'Session 9'!$AG$18</definedName>
    <definedName name="TJ_RC_3">'Session 1'!$AG$18</definedName>
    <definedName name="TJ_RC_4" localSheetId="13">'Session 10'!$AG$19</definedName>
    <definedName name="TJ_RC_4" localSheetId="14">'Session 11'!$AG$19</definedName>
    <definedName name="TJ_RC_4" localSheetId="15">'Session 12'!$AG$19</definedName>
    <definedName name="TJ_RC_4" localSheetId="5">'Session 2'!$AG$19</definedName>
    <definedName name="TJ_RC_4" localSheetId="6">'Session 3'!$AG$19</definedName>
    <definedName name="TJ_RC_4" localSheetId="7">'Session 4'!$AG$19</definedName>
    <definedName name="TJ_RC_4" localSheetId="8">'Session 5'!$AG$19</definedName>
    <definedName name="TJ_RC_4" localSheetId="9">'Session 6'!$AG$19</definedName>
    <definedName name="TJ_RC_4" localSheetId="10">'Session 7'!$AG$19</definedName>
    <definedName name="TJ_RC_4" localSheetId="11">'Session 8'!$AG$19</definedName>
    <definedName name="TJ_RC_4" localSheetId="12">'Session 9'!$AG$19</definedName>
    <definedName name="TJ_RC_4">'Session 1'!$AG$19</definedName>
    <definedName name="TJ_RC_5" localSheetId="13">'Session 10'!$AG$20</definedName>
    <definedName name="TJ_RC_5" localSheetId="14">'Session 11'!$AG$20</definedName>
    <definedName name="TJ_RC_5" localSheetId="15">'Session 12'!$AG$20</definedName>
    <definedName name="TJ_RC_5" localSheetId="5">'Session 2'!$AG$20</definedName>
    <definedName name="TJ_RC_5" localSheetId="6">'Session 3'!$AG$20</definedName>
    <definedName name="TJ_RC_5" localSheetId="7">'Session 4'!$AG$20</definedName>
    <definedName name="TJ_RC_5" localSheetId="8">'Session 5'!$AG$20</definedName>
    <definedName name="TJ_RC_5" localSheetId="9">'Session 6'!$AG$20</definedName>
    <definedName name="TJ_RC_5" localSheetId="10">'Session 7'!$AG$20</definedName>
    <definedName name="TJ_RC_5" localSheetId="11">'Session 8'!$AG$20</definedName>
    <definedName name="TJ_RC_5" localSheetId="12">'Session 9'!$AG$20</definedName>
    <definedName name="TJ_RC_5">'Session 1'!$AG$20</definedName>
    <definedName name="TJ_RC_6" localSheetId="13">'Session 10'!$AG$21</definedName>
    <definedName name="TJ_RC_6" localSheetId="14">'Session 11'!$AG$21</definedName>
    <definedName name="TJ_RC_6" localSheetId="15">'Session 12'!$AG$21</definedName>
    <definedName name="TJ_RC_6" localSheetId="5">'Session 2'!$AG$21</definedName>
    <definedName name="TJ_RC_6" localSheetId="6">'Session 3'!$AG$21</definedName>
    <definedName name="TJ_RC_6" localSheetId="7">'Session 4'!$AG$21</definedName>
    <definedName name="TJ_RC_6" localSheetId="8">'Session 5'!$AG$21</definedName>
    <definedName name="TJ_RC_6" localSheetId="9">'Session 6'!$AG$21</definedName>
    <definedName name="TJ_RC_6" localSheetId="10">'Session 7'!$AG$21</definedName>
    <definedName name="TJ_RC_6" localSheetId="11">'Session 8'!$AG$21</definedName>
    <definedName name="TJ_RC_6" localSheetId="12">'Session 9'!$AG$21</definedName>
    <definedName name="TJ_RC_6">'Session 1'!$AG$21</definedName>
    <definedName name="TJ_RC_7" localSheetId="13">'Session 10'!$AG$22</definedName>
    <definedName name="TJ_RC_7" localSheetId="14">'Session 11'!$AG$22</definedName>
    <definedName name="TJ_RC_7" localSheetId="15">'Session 12'!$AG$22</definedName>
    <definedName name="TJ_RC_7" localSheetId="5">'Session 2'!$AG$22</definedName>
    <definedName name="TJ_RC_7" localSheetId="6">'Session 3'!$AG$22</definedName>
    <definedName name="TJ_RC_7" localSheetId="7">'Session 4'!$AG$22</definedName>
    <definedName name="TJ_RC_7" localSheetId="8">'Session 5'!$AG$22</definedName>
    <definedName name="TJ_RC_7" localSheetId="9">'Session 6'!$AG$22</definedName>
    <definedName name="TJ_RC_7" localSheetId="10">'Session 7'!$AG$22</definedName>
    <definedName name="TJ_RC_7" localSheetId="11">'Session 8'!$AG$22</definedName>
    <definedName name="TJ_RC_7" localSheetId="12">'Session 9'!$AG$22</definedName>
    <definedName name="TJ_RC_7">'Session 1'!$AG$22</definedName>
    <definedName name="TJ_RC_8" localSheetId="13">'Session 10'!$AG$23</definedName>
    <definedName name="TJ_RC_8" localSheetId="14">'Session 11'!$AG$23</definedName>
    <definedName name="TJ_RC_8" localSheetId="15">'Session 12'!$AG$23</definedName>
    <definedName name="TJ_RC_8" localSheetId="5">'Session 2'!$AG$23</definedName>
    <definedName name="TJ_RC_8" localSheetId="6">'Session 3'!$AG$23</definedName>
    <definedName name="TJ_RC_8" localSheetId="7">'Session 4'!$AG$23</definedName>
    <definedName name="TJ_RC_8" localSheetId="8">'Session 5'!$AG$23</definedName>
    <definedName name="TJ_RC_8" localSheetId="9">'Session 6'!$AG$23</definedName>
    <definedName name="TJ_RC_8" localSheetId="10">'Session 7'!$AG$23</definedName>
    <definedName name="TJ_RC_8" localSheetId="11">'Session 8'!$AG$23</definedName>
    <definedName name="TJ_RC_8" localSheetId="12">'Session 9'!$AG$23</definedName>
    <definedName name="TJ_RC_8">'Session 1'!$AG$23</definedName>
    <definedName name="TJ_RC_9" localSheetId="13">'Session 10'!$AG$24</definedName>
    <definedName name="TJ_RC_9" localSheetId="14">'Session 11'!$AG$24</definedName>
    <definedName name="TJ_RC_9" localSheetId="15">'Session 12'!$AG$24</definedName>
    <definedName name="TJ_RC_9" localSheetId="5">'Session 2'!$AG$24</definedName>
    <definedName name="TJ_RC_9" localSheetId="6">'Session 3'!$AG$24</definedName>
    <definedName name="TJ_RC_9" localSheetId="7">'Session 4'!$AG$24</definedName>
    <definedName name="TJ_RC_9" localSheetId="8">'Session 5'!$AG$24</definedName>
    <definedName name="TJ_RC_9" localSheetId="9">'Session 6'!$AG$24</definedName>
    <definedName name="TJ_RC_9" localSheetId="10">'Session 7'!$AG$24</definedName>
    <definedName name="TJ_RC_9" localSheetId="11">'Session 8'!$AG$24</definedName>
    <definedName name="TJ_RC_9" localSheetId="12">'Session 9'!$AG$24</definedName>
    <definedName name="TJ_RC_9">'Session 1'!$AG$24</definedName>
    <definedName name="TJ_RL_S_0" localSheetId="13">'Session 10'!$H$26</definedName>
    <definedName name="TJ_RL_S_0" localSheetId="14">'Session 11'!$H$26</definedName>
    <definedName name="TJ_RL_S_0" localSheetId="15">'Session 12'!$H$26</definedName>
    <definedName name="TJ_RL_S_0" localSheetId="5">'Session 2'!$H$26</definedName>
    <definedName name="TJ_RL_S_0" localSheetId="6">'Session 3'!$H$26</definedName>
    <definedName name="TJ_RL_S_0" localSheetId="7">'Session 4'!$H$26</definedName>
    <definedName name="TJ_RL_S_0" localSheetId="8">'Session 5'!$H$26</definedName>
    <definedName name="TJ_RL_S_0" localSheetId="9">'Session 6'!$H$26</definedName>
    <definedName name="TJ_RL_S_0" localSheetId="10">'Session 7'!$H$26</definedName>
    <definedName name="TJ_RL_S_0" localSheetId="11">'Session 8'!$H$26</definedName>
    <definedName name="TJ_RL_S_0" localSheetId="12">'Session 9'!$H$26</definedName>
    <definedName name="TJ_RL_S_0">'Session 1'!$H$26</definedName>
    <definedName name="TJ_RL_S_N" localSheetId="13">'Session 10'!$H$27</definedName>
    <definedName name="TJ_RL_S_N" localSheetId="14">'Session 11'!$H$27</definedName>
    <definedName name="TJ_RL_S_N" localSheetId="15">'Session 12'!$H$27</definedName>
    <definedName name="TJ_RL_S_N" localSheetId="5">'Session 2'!$H$27</definedName>
    <definedName name="TJ_RL_S_N" localSheetId="6">'Session 3'!$H$27</definedName>
    <definedName name="TJ_RL_S_N" localSheetId="7">'Session 4'!$H$27</definedName>
    <definedName name="TJ_RL_S_N" localSheetId="8">'Session 5'!$H$27</definedName>
    <definedName name="TJ_RL_S_N" localSheetId="9">'Session 6'!$H$27</definedName>
    <definedName name="TJ_RL_S_N" localSheetId="10">'Session 7'!$H$27</definedName>
    <definedName name="TJ_RL_S_N" localSheetId="11">'Session 8'!$H$27</definedName>
    <definedName name="TJ_RL_S_N" localSheetId="12">'Session 9'!$H$27</definedName>
    <definedName name="TJ_RL_S_N">'Session 1'!$H$27</definedName>
    <definedName name="TJ_RL_SJ" localSheetId="13">'Session 10'!$H$30</definedName>
    <definedName name="TJ_RL_SJ" localSheetId="14">'Session 11'!$H$30</definedName>
    <definedName name="TJ_RL_SJ" localSheetId="15">'Session 12'!$H$30</definedName>
    <definedName name="TJ_RL_SJ" localSheetId="5">'Session 2'!$H$30</definedName>
    <definedName name="TJ_RL_SJ" localSheetId="6">'Session 3'!$H$30</definedName>
    <definedName name="TJ_RL_SJ" localSheetId="7">'Session 4'!$H$30</definedName>
    <definedName name="TJ_RL_SJ" localSheetId="8">'Session 5'!$H$30</definedName>
    <definedName name="TJ_RL_SJ" localSheetId="9">'Session 6'!$H$30</definedName>
    <definedName name="TJ_RL_SJ" localSheetId="10">'Session 7'!$H$30</definedName>
    <definedName name="TJ_RL_SJ" localSheetId="11">'Session 8'!$H$30</definedName>
    <definedName name="TJ_RL_SJ" localSheetId="12">'Session 9'!$H$30</definedName>
    <definedName name="TJ_RL_SJ">'Session 1'!$H$30</definedName>
    <definedName name="TJ_RL_T_0" localSheetId="13">'Session 10'!$H$28</definedName>
    <definedName name="TJ_RL_T_0" localSheetId="14">'Session 11'!$H$28</definedName>
    <definedName name="TJ_RL_T_0" localSheetId="15">'Session 12'!$H$28</definedName>
    <definedName name="TJ_RL_T_0" localSheetId="5">'Session 2'!$H$28</definedName>
    <definedName name="TJ_RL_T_0" localSheetId="6">'Session 3'!$H$28</definedName>
    <definedName name="TJ_RL_T_0" localSheetId="7">'Session 4'!$H$28</definedName>
    <definedName name="TJ_RL_T_0" localSheetId="8">'Session 5'!$H$28</definedName>
    <definedName name="TJ_RL_T_0" localSheetId="9">'Session 6'!$H$28</definedName>
    <definedName name="TJ_RL_T_0" localSheetId="10">'Session 7'!$H$28</definedName>
    <definedName name="TJ_RL_T_0" localSheetId="11">'Session 8'!$H$28</definedName>
    <definedName name="TJ_RL_T_0" localSheetId="12">'Session 9'!$H$28</definedName>
    <definedName name="TJ_RL_T_0">'Session 1'!$H$28</definedName>
    <definedName name="TJ_RL_T_N" localSheetId="13">'Session 10'!$H$29</definedName>
    <definedName name="TJ_RL_T_N" localSheetId="14">'Session 11'!$H$29</definedName>
    <definedName name="TJ_RL_T_N" localSheetId="15">'Session 12'!$H$29</definedName>
    <definedName name="TJ_RL_T_N" localSheetId="5">'Session 2'!$H$29</definedName>
    <definedName name="TJ_RL_T_N" localSheetId="6">'Session 3'!$H$29</definedName>
    <definedName name="TJ_RL_T_N" localSheetId="7">'Session 4'!$H$29</definedName>
    <definedName name="TJ_RL_T_N" localSheetId="8">'Session 5'!$H$29</definedName>
    <definedName name="TJ_RL_T_N" localSheetId="9">'Session 6'!$H$29</definedName>
    <definedName name="TJ_RL_T_N" localSheetId="10">'Session 7'!$H$29</definedName>
    <definedName name="TJ_RL_T_N" localSheetId="11">'Session 8'!$H$29</definedName>
    <definedName name="TJ_RL_T_N" localSheetId="12">'Session 9'!$H$29</definedName>
    <definedName name="TJ_RL_T_N">'Session 1'!$H$29</definedName>
    <definedName name="TJ_RV_S_0" localSheetId="13">'Session 10'!$AD$26</definedName>
    <definedName name="TJ_RV_S_0" localSheetId="14">'Session 11'!$AD$26</definedName>
    <definedName name="TJ_RV_S_0" localSheetId="15">'Session 12'!$AD$26</definedName>
    <definedName name="TJ_RV_S_0" localSheetId="5">'Session 2'!$AD$26</definedName>
    <definedName name="TJ_RV_S_0" localSheetId="6">'Session 3'!$AD$26</definedName>
    <definedName name="TJ_RV_S_0" localSheetId="7">'Session 4'!$AD$26</definedName>
    <definedName name="TJ_RV_S_0" localSheetId="8">'Session 5'!$AD$26</definedName>
    <definedName name="TJ_RV_S_0" localSheetId="9">'Session 6'!$AD$26</definedName>
    <definedName name="TJ_RV_S_0" localSheetId="10">'Session 7'!$AD$26</definedName>
    <definedName name="TJ_RV_S_0" localSheetId="11">'Session 8'!$AD$26</definedName>
    <definedName name="TJ_RV_S_0" localSheetId="12">'Session 9'!$AD$26</definedName>
    <definedName name="TJ_RV_S_0">'Session 1'!$AD$26</definedName>
    <definedName name="TJ_RV_S_N" localSheetId="13">'Session 10'!$AD$27</definedName>
    <definedName name="TJ_RV_S_N" localSheetId="14">'Session 11'!$AD$27</definedName>
    <definedName name="TJ_RV_S_N" localSheetId="15">'Session 12'!$AD$27</definedName>
    <definedName name="TJ_RV_S_N" localSheetId="5">'Session 2'!$AD$27</definedName>
    <definedName name="TJ_RV_S_N" localSheetId="6">'Session 3'!$AD$27</definedName>
    <definedName name="TJ_RV_S_N" localSheetId="7">'Session 4'!$AD$27</definedName>
    <definedName name="TJ_RV_S_N" localSheetId="8">'Session 5'!$AD$27</definedName>
    <definedName name="TJ_RV_S_N" localSheetId="9">'Session 6'!$AD$27</definedName>
    <definedName name="TJ_RV_S_N" localSheetId="10">'Session 7'!$AD$27</definedName>
    <definedName name="TJ_RV_S_N" localSheetId="11">'Session 8'!$AD$27</definedName>
    <definedName name="TJ_RV_S_N" localSheetId="12">'Session 9'!$AD$27</definedName>
    <definedName name="TJ_RV_S_N">'Session 1'!$AD$27</definedName>
    <definedName name="TJ_RV_SJ" localSheetId="13">'Session 10'!$AD$30</definedName>
    <definedName name="TJ_RV_SJ" localSheetId="14">'Session 11'!$AD$30</definedName>
    <definedName name="TJ_RV_SJ" localSheetId="15">'Session 12'!$AD$30</definedName>
    <definedName name="TJ_RV_SJ" localSheetId="5">'Session 2'!$AD$30</definedName>
    <definedName name="TJ_RV_SJ" localSheetId="6">'Session 3'!$AD$30</definedName>
    <definedName name="TJ_RV_SJ" localSheetId="7">'Session 4'!$AD$30</definedName>
    <definedName name="TJ_RV_SJ" localSheetId="8">'Session 5'!$AD$30</definedName>
    <definedName name="TJ_RV_SJ" localSheetId="9">'Session 6'!$AD$30</definedName>
    <definedName name="TJ_RV_SJ" localSheetId="10">'Session 7'!$AD$30</definedName>
    <definedName name="TJ_RV_SJ" localSheetId="11">'Session 8'!$AD$30</definedName>
    <definedName name="TJ_RV_SJ" localSheetId="12">'Session 9'!$AD$30</definedName>
    <definedName name="TJ_RV_SJ">'Session 1'!$AD$30</definedName>
    <definedName name="TJ_RV_T_0" localSheetId="13">'Session 10'!$AD$28</definedName>
    <definedName name="TJ_RV_T_0" localSheetId="14">'Session 11'!$AD$28</definedName>
    <definedName name="TJ_RV_T_0" localSheetId="15">'Session 12'!$AD$28</definedName>
    <definedName name="TJ_RV_T_0" localSheetId="5">'Session 2'!$AD$28</definedName>
    <definedName name="TJ_RV_T_0" localSheetId="6">'Session 3'!$AD$28</definedName>
    <definedName name="TJ_RV_T_0" localSheetId="7">'Session 4'!$AD$28</definedName>
    <definedName name="TJ_RV_T_0" localSheetId="8">'Session 5'!$AD$28</definedName>
    <definedName name="TJ_RV_T_0" localSheetId="9">'Session 6'!$AD$28</definedName>
    <definedName name="TJ_RV_T_0" localSheetId="10">'Session 7'!$AD$28</definedName>
    <definedName name="TJ_RV_T_0" localSheetId="11">'Session 8'!$AD$28</definedName>
    <definedName name="TJ_RV_T_0" localSheetId="12">'Session 9'!$AD$28</definedName>
    <definedName name="TJ_RV_T_0">'Session 1'!$AD$28</definedName>
    <definedName name="TJ_RV_T_N" localSheetId="13">'Session 10'!$AD$29</definedName>
    <definedName name="TJ_RV_T_N" localSheetId="14">'Session 11'!$AD$29</definedName>
    <definedName name="TJ_RV_T_N" localSheetId="15">'Session 12'!$AD$29</definedName>
    <definedName name="TJ_RV_T_N" localSheetId="5">'Session 2'!$AD$29</definedName>
    <definedName name="TJ_RV_T_N" localSheetId="6">'Session 3'!$AD$29</definedName>
    <definedName name="TJ_RV_T_N" localSheetId="7">'Session 4'!$AD$29</definedName>
    <definedName name="TJ_RV_T_N" localSheetId="8">'Session 5'!$AD$29</definedName>
    <definedName name="TJ_RV_T_N" localSheetId="9">'Session 6'!$AD$29</definedName>
    <definedName name="TJ_RV_T_N" localSheetId="10">'Session 7'!$AD$29</definedName>
    <definedName name="TJ_RV_T_N" localSheetId="11">'Session 8'!$AD$29</definedName>
    <definedName name="TJ_RV_T_N" localSheetId="12">'Session 9'!$AD$29</definedName>
    <definedName name="TJ_RV_T_N">'Session 1'!$AD$29</definedName>
    <definedName name="TJ_T_0" localSheetId="13">'Session 10'!$AV$15</definedName>
    <definedName name="TJ_T_0" localSheetId="14">'Session 11'!$AV$15</definedName>
    <definedName name="TJ_T_0" localSheetId="15">'Session 12'!$AV$15</definedName>
    <definedName name="TJ_T_0" localSheetId="5">'Session 2'!$AV$15</definedName>
    <definedName name="TJ_T_0" localSheetId="6">'Session 3'!$AV$15</definedName>
    <definedName name="TJ_T_0" localSheetId="7">'Session 4'!$AV$15</definedName>
    <definedName name="TJ_T_0" localSheetId="8">'Session 5'!$AV$15</definedName>
    <definedName name="TJ_T_0" localSheetId="9">'Session 6'!$AV$15</definedName>
    <definedName name="TJ_T_0" localSheetId="10">'Session 7'!$AV$15</definedName>
    <definedName name="TJ_T_0" localSheetId="11">'Session 8'!$AV$15</definedName>
    <definedName name="TJ_T_0" localSheetId="12">'Session 9'!$AV$15</definedName>
    <definedName name="TJ_T_0">'Session 1'!$AV$15</definedName>
    <definedName name="TJ_T_1" localSheetId="13">'Session 10'!$AV$16</definedName>
    <definedName name="TJ_T_1" localSheetId="14">'Session 11'!$AV$16</definedName>
    <definedName name="TJ_T_1" localSheetId="15">'Session 12'!$AV$16</definedName>
    <definedName name="TJ_T_1" localSheetId="5">'Session 2'!$AV$16</definedName>
    <definedName name="TJ_T_1" localSheetId="6">'Session 3'!$AV$16</definedName>
    <definedName name="TJ_T_1" localSheetId="7">'Session 4'!$AV$16</definedName>
    <definedName name="TJ_T_1" localSheetId="8">'Session 5'!$AV$16</definedName>
    <definedName name="TJ_T_1" localSheetId="9">'Session 6'!$AV$16</definedName>
    <definedName name="TJ_T_1" localSheetId="10">'Session 7'!$AV$16</definedName>
    <definedName name="TJ_T_1" localSheetId="11">'Session 8'!$AV$16</definedName>
    <definedName name="TJ_T_1" localSheetId="12">'Session 9'!$AV$16</definedName>
    <definedName name="TJ_T_1">'Session 1'!$AV$16</definedName>
    <definedName name="TJ_T_2" localSheetId="13">'Session 10'!$AV$17</definedName>
    <definedName name="TJ_T_2" localSheetId="14">'Session 11'!$AV$17</definedName>
    <definedName name="TJ_T_2" localSheetId="15">'Session 12'!$AV$17</definedName>
    <definedName name="TJ_T_2" localSheetId="5">'Session 2'!$AV$17</definedName>
    <definedName name="TJ_T_2" localSheetId="6">'Session 3'!$AV$17</definedName>
    <definedName name="TJ_T_2" localSheetId="7">'Session 4'!$AV$17</definedName>
    <definedName name="TJ_T_2" localSheetId="8">'Session 5'!$AV$17</definedName>
    <definedName name="TJ_T_2" localSheetId="9">'Session 6'!$AV$17</definedName>
    <definedName name="TJ_T_2" localSheetId="10">'Session 7'!$AV$17</definedName>
    <definedName name="TJ_T_2" localSheetId="11">'Session 8'!$AV$17</definedName>
    <definedName name="TJ_T_2" localSheetId="12">'Session 9'!$AV$17</definedName>
    <definedName name="TJ_T_2">'Session 1'!$AV$17</definedName>
    <definedName name="TJ_T_3" localSheetId="13">'Session 10'!$AV$18</definedName>
    <definedName name="TJ_T_3" localSheetId="14">'Session 11'!$AV$18</definedName>
    <definedName name="TJ_T_3" localSheetId="15">'Session 12'!$AV$18</definedName>
    <definedName name="TJ_T_3" localSheetId="5">'Session 2'!$AV$18</definedName>
    <definedName name="TJ_T_3" localSheetId="6">'Session 3'!$AV$18</definedName>
    <definedName name="TJ_T_3" localSheetId="7">'Session 4'!$AV$18</definedName>
    <definedName name="TJ_T_3" localSheetId="8">'Session 5'!$AV$18</definedName>
    <definedName name="TJ_T_3" localSheetId="9">'Session 6'!$AV$18</definedName>
    <definedName name="TJ_T_3" localSheetId="10">'Session 7'!$AV$18</definedName>
    <definedName name="TJ_T_3" localSheetId="11">'Session 8'!$AV$18</definedName>
    <definedName name="TJ_T_3" localSheetId="12">'Session 9'!$AV$18</definedName>
    <definedName name="TJ_T_3">'Session 1'!$AV$18</definedName>
    <definedName name="TJ_T_4" localSheetId="13">'Session 10'!$AV$19</definedName>
    <definedName name="TJ_T_4" localSheetId="14">'Session 11'!$AV$19</definedName>
    <definedName name="TJ_T_4" localSheetId="15">'Session 12'!$AV$19</definedName>
    <definedName name="TJ_T_4" localSheetId="5">'Session 2'!$AV$19</definedName>
    <definedName name="TJ_T_4" localSheetId="6">'Session 3'!$AV$19</definedName>
    <definedName name="TJ_T_4" localSheetId="7">'Session 4'!$AV$19</definedName>
    <definedName name="TJ_T_4" localSheetId="8">'Session 5'!$AV$19</definedName>
    <definedName name="TJ_T_4" localSheetId="9">'Session 6'!$AV$19</definedName>
    <definedName name="TJ_T_4" localSheetId="10">'Session 7'!$AV$19</definedName>
    <definedName name="TJ_T_4" localSheetId="11">'Session 8'!$AV$19</definedName>
    <definedName name="TJ_T_4" localSheetId="12">'Session 9'!$AV$19</definedName>
    <definedName name="TJ_T_4">'Session 1'!$AV$19</definedName>
    <definedName name="TJ_T_5" localSheetId="13">'Session 10'!$AV$20</definedName>
    <definedName name="TJ_T_5" localSheetId="14">'Session 11'!$AV$20</definedName>
    <definedName name="TJ_T_5" localSheetId="15">'Session 12'!$AV$20</definedName>
    <definedName name="TJ_T_5" localSheetId="5">'Session 2'!$AV$20</definedName>
    <definedName name="TJ_T_5" localSheetId="6">'Session 3'!$AV$20</definedName>
    <definedName name="TJ_T_5" localSheetId="7">'Session 4'!$AV$20</definedName>
    <definedName name="TJ_T_5" localSheetId="8">'Session 5'!$AV$20</definedName>
    <definedName name="TJ_T_5" localSheetId="9">'Session 6'!$AV$20</definedName>
    <definedName name="TJ_T_5" localSheetId="10">'Session 7'!$AV$20</definedName>
    <definedName name="TJ_T_5" localSheetId="11">'Session 8'!$AV$20</definedName>
    <definedName name="TJ_T_5" localSheetId="12">'Session 9'!$AV$20</definedName>
    <definedName name="TJ_T_5">'Session 1'!$AV$20</definedName>
    <definedName name="TJ_T_6" localSheetId="13">'Session 10'!$AV$21</definedName>
    <definedName name="TJ_T_6" localSheetId="14">'Session 11'!$AV$21</definedName>
    <definedName name="TJ_T_6" localSheetId="15">'Session 12'!$AV$21</definedName>
    <definedName name="TJ_T_6" localSheetId="5">'Session 2'!$AV$21</definedName>
    <definedName name="TJ_T_6" localSheetId="6">'Session 3'!$AV$21</definedName>
    <definedName name="TJ_T_6" localSheetId="7">'Session 4'!$AV$21</definedName>
    <definedName name="TJ_T_6" localSheetId="8">'Session 5'!$AV$21</definedName>
    <definedName name="TJ_T_6" localSheetId="9">'Session 6'!$AV$21</definedName>
    <definedName name="TJ_T_6" localSheetId="10">'Session 7'!$AV$21</definedName>
    <definedName name="TJ_T_6" localSheetId="11">'Session 8'!$AV$21</definedName>
    <definedName name="TJ_T_6" localSheetId="12">'Session 9'!$AV$21</definedName>
    <definedName name="TJ_T_6">'Session 1'!$AV$21</definedName>
    <definedName name="TJ_T_7" localSheetId="13">'Session 10'!$AV$22</definedName>
    <definedName name="TJ_T_7" localSheetId="14">'Session 11'!$AV$22</definedName>
    <definedName name="TJ_T_7" localSheetId="15">'Session 12'!$AV$22</definedName>
    <definedName name="TJ_T_7" localSheetId="5">'Session 2'!$AV$22</definedName>
    <definedName name="TJ_T_7" localSheetId="6">'Session 3'!$AV$22</definedName>
    <definedName name="TJ_T_7" localSheetId="7">'Session 4'!$AV$22</definedName>
    <definedName name="TJ_T_7" localSheetId="8">'Session 5'!$AV$22</definedName>
    <definedName name="TJ_T_7" localSheetId="9">'Session 6'!$AV$22</definedName>
    <definedName name="TJ_T_7" localSheetId="10">'Session 7'!$AV$22</definedName>
    <definedName name="TJ_T_7" localSheetId="11">'Session 8'!$AV$22</definedName>
    <definedName name="TJ_T_7" localSheetId="12">'Session 9'!$AV$22</definedName>
    <definedName name="TJ_T_7">'Session 1'!$AV$22</definedName>
    <definedName name="TJ_T_8" localSheetId="13">'Session 10'!$AV$23</definedName>
    <definedName name="TJ_T_8" localSheetId="14">'Session 11'!$AV$23</definedName>
    <definedName name="TJ_T_8" localSheetId="15">'Session 12'!$AV$23</definedName>
    <definedName name="TJ_T_8" localSheetId="5">'Session 2'!$AV$23</definedName>
    <definedName name="TJ_T_8" localSheetId="6">'Session 3'!$AV$23</definedName>
    <definedName name="TJ_T_8" localSheetId="7">'Session 4'!$AV$23</definedName>
    <definedName name="TJ_T_8" localSheetId="8">'Session 5'!$AV$23</definedName>
    <definedName name="TJ_T_8" localSheetId="9">'Session 6'!$AV$23</definedName>
    <definedName name="TJ_T_8" localSheetId="10">'Session 7'!$AV$23</definedName>
    <definedName name="TJ_T_8" localSheetId="11">'Session 8'!$AV$23</definedName>
    <definedName name="TJ_T_8" localSheetId="12">'Session 9'!$AV$23</definedName>
    <definedName name="TJ_T_8">'Session 1'!$AV$23</definedName>
    <definedName name="TJ_T_9" localSheetId="13">'Session 10'!$AV$24</definedName>
    <definedName name="TJ_T_9" localSheetId="14">'Session 11'!$AV$24</definedName>
    <definedName name="TJ_T_9" localSheetId="15">'Session 12'!$AV$24</definedName>
    <definedName name="TJ_T_9" localSheetId="5">'Session 2'!$AV$24</definedName>
    <definedName name="TJ_T_9" localSheetId="6">'Session 3'!$AV$24</definedName>
    <definedName name="TJ_T_9" localSheetId="7">'Session 4'!$AV$24</definedName>
    <definedName name="TJ_T_9" localSheetId="8">'Session 5'!$AV$24</definedName>
    <definedName name="TJ_T_9" localSheetId="9">'Session 6'!$AV$24</definedName>
    <definedName name="TJ_T_9" localSheetId="10">'Session 7'!$AV$24</definedName>
    <definedName name="TJ_T_9" localSheetId="11">'Session 8'!$AV$24</definedName>
    <definedName name="TJ_T_9" localSheetId="12">'Session 9'!$AV$24</definedName>
    <definedName name="TJ_T_9">'Session 1'!$AV$24</definedName>
    <definedName name="TO_SIDE_A" localSheetId="13">'Session 10'!$AY$26</definedName>
    <definedName name="TO_SIDE_A" localSheetId="14">'Session 11'!$AY$26</definedName>
    <definedName name="TO_SIDE_A" localSheetId="15">'Session 12'!$AY$26</definedName>
    <definedName name="TO_SIDE_A" localSheetId="5">'Session 2'!$AY$26</definedName>
    <definedName name="TO_SIDE_A" localSheetId="6">'Session 3'!$AY$26</definedName>
    <definedName name="TO_SIDE_A" localSheetId="7">'Session 4'!$AY$26</definedName>
    <definedName name="TO_SIDE_A" localSheetId="8">'Session 5'!$AY$26</definedName>
    <definedName name="TO_SIDE_A" localSheetId="9">'Session 6'!$AY$26</definedName>
    <definedName name="TO_SIDE_A" localSheetId="10">'Session 7'!$AY$26</definedName>
    <definedName name="TO_SIDE_A" localSheetId="11">'Session 8'!$AY$26</definedName>
    <definedName name="TO_SIDE_A" localSheetId="12">'Session 9'!$AY$26</definedName>
    <definedName name="TO_SIDE_A">'Session 1'!$AY$26</definedName>
    <definedName name="TO_SIDE_B" localSheetId="13">'Session 10'!$AY$27</definedName>
    <definedName name="TO_SIDE_B" localSheetId="14">'Session 11'!$AY$27</definedName>
    <definedName name="TO_SIDE_B" localSheetId="15">'Session 12'!$AY$27</definedName>
    <definedName name="TO_SIDE_B" localSheetId="5">'Session 2'!$AY$27</definedName>
    <definedName name="TO_SIDE_B" localSheetId="6">'Session 3'!$AY$27</definedName>
    <definedName name="TO_SIDE_B" localSheetId="7">'Session 4'!$AY$27</definedName>
    <definedName name="TO_SIDE_B" localSheetId="8">'Session 5'!$AY$27</definedName>
    <definedName name="TO_SIDE_B" localSheetId="9">'Session 6'!$AY$27</definedName>
    <definedName name="TO_SIDE_B" localSheetId="10">'Session 7'!$AY$27</definedName>
    <definedName name="TO_SIDE_B" localSheetId="11">'Session 8'!$AY$27</definedName>
    <definedName name="TO_SIDE_B" localSheetId="12">'Session 9'!$AY$27</definedName>
    <definedName name="TO_SIDE_B">'Session 1'!$AY$27</definedName>
    <definedName name="TO_SIDE_C" localSheetId="13">'Session 10'!$AY$28</definedName>
    <definedName name="TO_SIDE_C" localSheetId="14">'Session 11'!$AY$28</definedName>
    <definedName name="TO_SIDE_C" localSheetId="15">'Session 12'!$AY$28</definedName>
    <definedName name="TO_SIDE_C" localSheetId="5">'Session 2'!$AY$28</definedName>
    <definedName name="TO_SIDE_C" localSheetId="6">'Session 3'!$AY$28</definedName>
    <definedName name="TO_SIDE_C" localSheetId="7">'Session 4'!$AY$28</definedName>
    <definedName name="TO_SIDE_C" localSheetId="8">'Session 5'!$AY$28</definedName>
    <definedName name="TO_SIDE_C" localSheetId="9">'Session 6'!$AY$28</definedName>
    <definedName name="TO_SIDE_C" localSheetId="10">'Session 7'!$AY$28</definedName>
    <definedName name="TO_SIDE_C" localSheetId="11">'Session 8'!$AY$28</definedName>
    <definedName name="TO_SIDE_C" localSheetId="12">'Session 9'!$AY$28</definedName>
    <definedName name="TO_SIDE_C">'Session 1'!$AY$28</definedName>
    <definedName name="TO_SIDE_D" localSheetId="13">'Session 10'!$AY$29</definedName>
    <definedName name="TO_SIDE_D" localSheetId="14">'Session 11'!$AY$29</definedName>
    <definedName name="TO_SIDE_D" localSheetId="15">'Session 12'!$AY$29</definedName>
    <definedName name="TO_SIDE_D" localSheetId="5">'Session 2'!$AY$29</definedName>
    <definedName name="TO_SIDE_D" localSheetId="6">'Session 3'!$AY$29</definedName>
    <definedName name="TO_SIDE_D" localSheetId="7">'Session 4'!$AY$29</definedName>
    <definedName name="TO_SIDE_D" localSheetId="8">'Session 5'!$AY$29</definedName>
    <definedName name="TO_SIDE_D" localSheetId="9">'Session 6'!$AY$29</definedName>
    <definedName name="TO_SIDE_D" localSheetId="10">'Session 7'!$AY$29</definedName>
    <definedName name="TO_SIDE_D" localSheetId="11">'Session 8'!$AY$29</definedName>
    <definedName name="TO_SIDE_D" localSheetId="12">'Session 9'!$AY$29</definedName>
    <definedName name="TO_SIDE_D">'Session 1'!$AY$29</definedName>
    <definedName name="TO_SIDE_E" localSheetId="13">'Session 10'!$AY$30</definedName>
    <definedName name="TO_SIDE_E" localSheetId="14">'Session 11'!$AY$30</definedName>
    <definedName name="TO_SIDE_E" localSheetId="15">'Session 12'!$AY$30</definedName>
    <definedName name="TO_SIDE_E" localSheetId="5">'Session 2'!$AY$30</definedName>
    <definedName name="TO_SIDE_E" localSheetId="6">'Session 3'!$AY$30</definedName>
    <definedName name="TO_SIDE_E" localSheetId="7">'Session 4'!$AY$30</definedName>
    <definedName name="TO_SIDE_E" localSheetId="8">'Session 5'!$AY$30</definedName>
    <definedName name="TO_SIDE_E" localSheetId="9">'Session 6'!$AY$30</definedName>
    <definedName name="TO_SIDE_E" localSheetId="10">'Session 7'!$AY$30</definedName>
    <definedName name="TO_SIDE_E" localSheetId="11">'Session 8'!$AY$30</definedName>
    <definedName name="TO_SIDE_E" localSheetId="12">'Session 9'!$AY$30</definedName>
    <definedName name="TO_SIDE_E">'Session 1'!$AY$30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0" i="3" l="1"/>
  <c r="AR29" i="3"/>
  <c r="A29" i="3"/>
  <c r="AR28" i="3"/>
  <c r="A8" i="3"/>
  <c r="Q8" i="3"/>
  <c r="AG8" i="3"/>
  <c r="AW8" i="3"/>
  <c r="A11" i="3"/>
  <c r="Q11" i="3"/>
  <c r="AG11" i="3"/>
  <c r="AW11" i="3"/>
  <c r="A15" i="3"/>
  <c r="BK15" i="3"/>
  <c r="A16" i="3"/>
  <c r="BK16" i="3"/>
  <c r="A17" i="3"/>
  <c r="BK17" i="3"/>
  <c r="A18" i="3"/>
  <c r="BK18" i="3"/>
  <c r="A19" i="3"/>
  <c r="BK19" i="3"/>
  <c r="A20" i="3"/>
  <c r="BK20" i="3"/>
  <c r="A21" i="3"/>
  <c r="BK21" i="3"/>
  <c r="A22" i="3"/>
  <c r="BK22" i="3"/>
  <c r="A23" i="3"/>
  <c r="BK23" i="3"/>
  <c r="A24" i="3"/>
  <c r="BK24" i="3"/>
  <c r="A26" i="3"/>
  <c r="AR26" i="3"/>
  <c r="A27" i="3"/>
  <c r="AR27" i="3"/>
  <c r="A28" i="3"/>
  <c r="E1" i="3"/>
  <c r="AO2" i="3"/>
  <c r="AW1" i="3"/>
  <c r="AR30" i="19"/>
  <c r="AR29" i="19"/>
  <c r="A29" i="19"/>
  <c r="AR28" i="19"/>
  <c r="A8" i="19"/>
  <c r="Q8" i="19"/>
  <c r="AG8" i="19"/>
  <c r="AW8" i="19"/>
  <c r="A11" i="19"/>
  <c r="Q11" i="19"/>
  <c r="AG11" i="19"/>
  <c r="AW11" i="19"/>
  <c r="A15" i="19"/>
  <c r="BK15" i="19"/>
  <c r="A16" i="19"/>
  <c r="BK16" i="19"/>
  <c r="A17" i="19"/>
  <c r="BK17" i="19"/>
  <c r="A18" i="19"/>
  <c r="BK18" i="19"/>
  <c r="A19" i="19"/>
  <c r="BK19" i="19"/>
  <c r="A20" i="19"/>
  <c r="BK20" i="19"/>
  <c r="A21" i="19"/>
  <c r="BK21" i="19"/>
  <c r="A22" i="19"/>
  <c r="BK22" i="19"/>
  <c r="A23" i="19"/>
  <c r="BK23" i="19"/>
  <c r="A24" i="19"/>
  <c r="BK24" i="19"/>
  <c r="A26" i="19"/>
  <c r="AR26" i="19"/>
  <c r="A27" i="19"/>
  <c r="AR27" i="19"/>
  <c r="A28" i="19"/>
  <c r="E1" i="19"/>
  <c r="AO2" i="19"/>
  <c r="AW1" i="19"/>
  <c r="C78" i="7"/>
  <c r="C77" i="7"/>
  <c r="C76" i="7"/>
  <c r="C75" i="7"/>
  <c r="C74" i="7"/>
  <c r="C73" i="7"/>
  <c r="C72" i="7"/>
  <c r="C71" i="7"/>
  <c r="C70" i="7"/>
  <c r="C69" i="7"/>
  <c r="C63" i="7"/>
  <c r="C62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2" i="7"/>
  <c r="C21" i="7"/>
  <c r="C20" i="7"/>
  <c r="C19" i="7"/>
  <c r="AR30" i="22"/>
  <c r="AR29" i="22"/>
  <c r="A29" i="22"/>
  <c r="AR28" i="22"/>
  <c r="A8" i="22"/>
  <c r="Q8" i="22"/>
  <c r="AG8" i="22"/>
  <c r="AW8" i="22"/>
  <c r="A11" i="22"/>
  <c r="Q11" i="22"/>
  <c r="AG11" i="22"/>
  <c r="AW11" i="22"/>
  <c r="A15" i="22"/>
  <c r="BK15" i="22"/>
  <c r="A16" i="22"/>
  <c r="BK16" i="22"/>
  <c r="A17" i="22"/>
  <c r="BK17" i="22"/>
  <c r="A18" i="22"/>
  <c r="BK18" i="22"/>
  <c r="A19" i="22"/>
  <c r="BK19" i="22"/>
  <c r="A20" i="22"/>
  <c r="BK20" i="22"/>
  <c r="A21" i="22"/>
  <c r="BK21" i="22"/>
  <c r="A22" i="22"/>
  <c r="BK22" i="22"/>
  <c r="A23" i="22"/>
  <c r="BK23" i="22"/>
  <c r="A24" i="22"/>
  <c r="BK24" i="22"/>
  <c r="A26" i="22"/>
  <c r="AR26" i="22"/>
  <c r="A27" i="22"/>
  <c r="AR27" i="22"/>
  <c r="A28" i="22"/>
  <c r="E1" i="22"/>
  <c r="AO2" i="22"/>
  <c r="AW1" i="22"/>
  <c r="AR30" i="24"/>
  <c r="AR29" i="24"/>
  <c r="A29" i="24"/>
  <c r="AR28" i="24"/>
  <c r="A8" i="24"/>
  <c r="Q8" i="24"/>
  <c r="AG8" i="24"/>
  <c r="AW8" i="24"/>
  <c r="A11" i="24"/>
  <c r="Q11" i="24"/>
  <c r="AG11" i="24"/>
  <c r="AW11" i="24"/>
  <c r="A15" i="24"/>
  <c r="BK15" i="24"/>
  <c r="A16" i="24"/>
  <c r="BK16" i="24"/>
  <c r="A17" i="24"/>
  <c r="BK17" i="24"/>
  <c r="A18" i="24"/>
  <c r="BK18" i="24"/>
  <c r="A19" i="24"/>
  <c r="BK19" i="24"/>
  <c r="A20" i="24"/>
  <c r="BK20" i="24"/>
  <c r="A21" i="24"/>
  <c r="BK21" i="24"/>
  <c r="A22" i="24"/>
  <c r="BK22" i="24"/>
  <c r="A23" i="24"/>
  <c r="BK23" i="24"/>
  <c r="A24" i="24"/>
  <c r="BK24" i="24"/>
  <c r="A26" i="24"/>
  <c r="AR26" i="24"/>
  <c r="A27" i="24"/>
  <c r="AR27" i="24"/>
  <c r="A28" i="24"/>
  <c r="E1" i="24"/>
  <c r="AO2" i="24"/>
  <c r="AW1" i="24"/>
  <c r="AR30" i="20"/>
  <c r="AR29" i="20"/>
  <c r="A29" i="20"/>
  <c r="AR28" i="20"/>
  <c r="A8" i="20"/>
  <c r="Q8" i="20"/>
  <c r="AG8" i="20"/>
  <c r="AW8" i="20"/>
  <c r="A11" i="20"/>
  <c r="Q11" i="20"/>
  <c r="AG11" i="20"/>
  <c r="AW11" i="20"/>
  <c r="A15" i="20"/>
  <c r="BK15" i="20"/>
  <c r="A16" i="20"/>
  <c r="BK16" i="20"/>
  <c r="A17" i="20"/>
  <c r="BK17" i="20"/>
  <c r="A18" i="20"/>
  <c r="BK18" i="20"/>
  <c r="A19" i="20"/>
  <c r="BK19" i="20"/>
  <c r="A20" i="20"/>
  <c r="BK20" i="20"/>
  <c r="A21" i="20"/>
  <c r="BK21" i="20"/>
  <c r="A22" i="20"/>
  <c r="BK22" i="20"/>
  <c r="A23" i="20"/>
  <c r="BK23" i="20"/>
  <c r="A24" i="20"/>
  <c r="BK24" i="20"/>
  <c r="A26" i="20"/>
  <c r="AR26" i="20"/>
  <c r="A27" i="20"/>
  <c r="AR27" i="20"/>
  <c r="A28" i="20"/>
  <c r="E1" i="20"/>
  <c r="AO2" i="20"/>
  <c r="AW1" i="20"/>
  <c r="AR30" i="23"/>
  <c r="AR29" i="23"/>
  <c r="A29" i="23"/>
  <c r="AR28" i="23"/>
  <c r="A8" i="23"/>
  <c r="Q8" i="23"/>
  <c r="AG8" i="23"/>
  <c r="AW8" i="23"/>
  <c r="A11" i="23"/>
  <c r="Q11" i="23"/>
  <c r="AG11" i="23"/>
  <c r="AW11" i="23"/>
  <c r="A15" i="23"/>
  <c r="BK15" i="23"/>
  <c r="A16" i="23"/>
  <c r="BK16" i="23"/>
  <c r="A17" i="23"/>
  <c r="BK17" i="23"/>
  <c r="A18" i="23"/>
  <c r="BK18" i="23"/>
  <c r="A19" i="23"/>
  <c r="BK19" i="23"/>
  <c r="A20" i="23"/>
  <c r="BK20" i="23"/>
  <c r="A21" i="23"/>
  <c r="BK21" i="23"/>
  <c r="A22" i="23"/>
  <c r="BK22" i="23"/>
  <c r="A23" i="23"/>
  <c r="BK23" i="23"/>
  <c r="A24" i="23"/>
  <c r="BK24" i="23"/>
  <c r="A26" i="23"/>
  <c r="AR26" i="23"/>
  <c r="A27" i="23"/>
  <c r="AR27" i="23"/>
  <c r="A28" i="23"/>
  <c r="E1" i="23"/>
  <c r="AO2" i="23"/>
  <c r="AW1" i="23"/>
  <c r="AR30" i="30"/>
  <c r="AR29" i="30"/>
  <c r="A29" i="30"/>
  <c r="AR28" i="30"/>
  <c r="A8" i="30"/>
  <c r="Q8" i="30"/>
  <c r="AG8" i="30"/>
  <c r="AW8" i="30"/>
  <c r="A11" i="30"/>
  <c r="Q11" i="30"/>
  <c r="AG11" i="30"/>
  <c r="AW11" i="30"/>
  <c r="A15" i="30"/>
  <c r="BK15" i="30"/>
  <c r="A16" i="30"/>
  <c r="BK16" i="30"/>
  <c r="A17" i="30"/>
  <c r="BK17" i="30"/>
  <c r="A18" i="30"/>
  <c r="BK18" i="30"/>
  <c r="A19" i="30"/>
  <c r="BK19" i="30"/>
  <c r="A20" i="30"/>
  <c r="BK20" i="30"/>
  <c r="A21" i="30"/>
  <c r="BK21" i="30"/>
  <c r="A22" i="30"/>
  <c r="BK22" i="30"/>
  <c r="A23" i="30"/>
  <c r="BK23" i="30"/>
  <c r="A24" i="30"/>
  <c r="BK24" i="30"/>
  <c r="A26" i="30"/>
  <c r="AR26" i="30"/>
  <c r="A27" i="30"/>
  <c r="AR27" i="30"/>
  <c r="A28" i="30"/>
  <c r="E1" i="30"/>
  <c r="AO2" i="30"/>
  <c r="AW1" i="30"/>
  <c r="AR30" i="21"/>
  <c r="AR29" i="21"/>
  <c r="A29" i="21"/>
  <c r="AR28" i="21"/>
  <c r="A8" i="21"/>
  <c r="Q8" i="21"/>
  <c r="AG8" i="21"/>
  <c r="AW8" i="21"/>
  <c r="A11" i="21"/>
  <c r="Q11" i="21"/>
  <c r="AG11" i="21"/>
  <c r="AW11" i="21"/>
  <c r="A15" i="21"/>
  <c r="BK15" i="21"/>
  <c r="A16" i="21"/>
  <c r="BK16" i="21"/>
  <c r="A17" i="21"/>
  <c r="BK17" i="21"/>
  <c r="A18" i="21"/>
  <c r="BK18" i="21"/>
  <c r="A19" i="21"/>
  <c r="BK19" i="21"/>
  <c r="A20" i="21"/>
  <c r="BK20" i="21"/>
  <c r="A21" i="21"/>
  <c r="BK21" i="21"/>
  <c r="A22" i="21"/>
  <c r="BK22" i="21"/>
  <c r="A23" i="21"/>
  <c r="BK23" i="21"/>
  <c r="A24" i="21"/>
  <c r="BK24" i="21"/>
  <c r="A26" i="21"/>
  <c r="AR26" i="21"/>
  <c r="A27" i="21"/>
  <c r="AR27" i="21"/>
  <c r="A28" i="21"/>
  <c r="E1" i="21"/>
  <c r="AO2" i="21"/>
  <c r="AW1" i="21"/>
  <c r="AR30" i="32"/>
  <c r="AR29" i="32"/>
  <c r="A29" i="32"/>
  <c r="AR28" i="32"/>
  <c r="A28" i="32"/>
  <c r="AR27" i="32"/>
  <c r="A27" i="32"/>
  <c r="AR26" i="32"/>
  <c r="A26" i="32"/>
  <c r="BK15" i="32"/>
  <c r="BK16" i="32"/>
  <c r="BK17" i="32"/>
  <c r="BK18" i="32"/>
  <c r="BK19" i="32"/>
  <c r="BK20" i="32"/>
  <c r="BK21" i="32"/>
  <c r="BK22" i="32"/>
  <c r="BK23" i="32"/>
  <c r="BK24" i="32"/>
  <c r="A15" i="32"/>
  <c r="A16" i="32"/>
  <c r="A17" i="32"/>
  <c r="A18" i="32"/>
  <c r="A19" i="32"/>
  <c r="A20" i="32"/>
  <c r="A21" i="32"/>
  <c r="A22" i="32"/>
  <c r="A23" i="32"/>
  <c r="A24" i="32"/>
  <c r="AW11" i="32"/>
  <c r="AG11" i="32"/>
  <c r="Q11" i="32"/>
  <c r="A11" i="32"/>
  <c r="AW8" i="32"/>
  <c r="AG8" i="32"/>
  <c r="Q8" i="32"/>
  <c r="A8" i="32"/>
  <c r="AO2" i="32"/>
  <c r="E2" i="32"/>
  <c r="AW1" i="32"/>
  <c r="E1" i="32"/>
  <c r="AR30" i="31"/>
  <c r="AR29" i="31"/>
  <c r="A29" i="31"/>
  <c r="AR28" i="31"/>
  <c r="A28" i="31"/>
  <c r="AR27" i="31"/>
  <c r="A27" i="31"/>
  <c r="AR26" i="31"/>
  <c r="A26" i="31"/>
  <c r="BK15" i="31"/>
  <c r="BK16" i="31"/>
  <c r="BK17" i="31"/>
  <c r="BK18" i="31"/>
  <c r="BK19" i="31"/>
  <c r="BK20" i="31"/>
  <c r="BK21" i="31"/>
  <c r="BK22" i="31"/>
  <c r="BK23" i="31"/>
  <c r="BK24" i="31"/>
  <c r="A15" i="31"/>
  <c r="A16" i="31"/>
  <c r="A17" i="31"/>
  <c r="A18" i="31"/>
  <c r="A19" i="31"/>
  <c r="A20" i="31"/>
  <c r="A21" i="31"/>
  <c r="A22" i="31"/>
  <c r="A23" i="31"/>
  <c r="A24" i="31"/>
  <c r="AW11" i="31"/>
  <c r="AG11" i="31"/>
  <c r="Q11" i="31"/>
  <c r="A11" i="31"/>
  <c r="AW8" i="31"/>
  <c r="AG8" i="31"/>
  <c r="Q8" i="31"/>
  <c r="A8" i="31"/>
  <c r="AO2" i="31"/>
  <c r="E2" i="31"/>
  <c r="AW1" i="31"/>
  <c r="E1" i="31"/>
  <c r="AO2" i="28"/>
  <c r="AW1" i="28"/>
  <c r="AO2" i="27"/>
  <c r="AW1" i="27"/>
  <c r="E2" i="30"/>
  <c r="AR30" i="28"/>
  <c r="AR29" i="28"/>
  <c r="A29" i="28"/>
  <c r="AR28" i="28"/>
  <c r="A28" i="28"/>
  <c r="AR27" i="28"/>
  <c r="A27" i="28"/>
  <c r="AR26" i="28"/>
  <c r="A26" i="28"/>
  <c r="BK15" i="28"/>
  <c r="BK16" i="28"/>
  <c r="BK17" i="28"/>
  <c r="BK18" i="28"/>
  <c r="BK19" i="28"/>
  <c r="BK20" i="28"/>
  <c r="BK21" i="28"/>
  <c r="BK22" i="28"/>
  <c r="BK23" i="28"/>
  <c r="BK24" i="28"/>
  <c r="A15" i="28"/>
  <c r="A16" i="28"/>
  <c r="A17" i="28"/>
  <c r="A18" i="28"/>
  <c r="A19" i="28"/>
  <c r="A20" i="28"/>
  <c r="A21" i="28"/>
  <c r="A22" i="28"/>
  <c r="A23" i="28"/>
  <c r="A24" i="28"/>
  <c r="AW11" i="28"/>
  <c r="AG11" i="28"/>
  <c r="Q11" i="28"/>
  <c r="A11" i="28"/>
  <c r="AW8" i="28"/>
  <c r="AG8" i="28"/>
  <c r="Q8" i="28"/>
  <c r="A8" i="28"/>
  <c r="E2" i="28"/>
  <c r="E1" i="28"/>
  <c r="AR30" i="27"/>
  <c r="AR29" i="27"/>
  <c r="A29" i="27"/>
  <c r="AR28" i="27"/>
  <c r="A28" i="27"/>
  <c r="AR27" i="27"/>
  <c r="A27" i="27"/>
  <c r="AR26" i="27"/>
  <c r="A26" i="27"/>
  <c r="BK15" i="27"/>
  <c r="BK16" i="27"/>
  <c r="BK17" i="27"/>
  <c r="BK18" i="27"/>
  <c r="BK19" i="27"/>
  <c r="BK20" i="27"/>
  <c r="BK21" i="27"/>
  <c r="BK22" i="27"/>
  <c r="BK23" i="27"/>
  <c r="BK24" i="27"/>
  <c r="A15" i="27"/>
  <c r="A16" i="27"/>
  <c r="A17" i="27"/>
  <c r="A18" i="27"/>
  <c r="A19" i="27"/>
  <c r="A20" i="27"/>
  <c r="A21" i="27"/>
  <c r="A22" i="27"/>
  <c r="A23" i="27"/>
  <c r="A24" i="27"/>
  <c r="AW11" i="27"/>
  <c r="AG11" i="27"/>
  <c r="Q11" i="27"/>
  <c r="A11" i="27"/>
  <c r="AW8" i="27"/>
  <c r="AG8" i="27"/>
  <c r="Q8" i="27"/>
  <c r="A8" i="27"/>
  <c r="E2" i="27"/>
  <c r="E1" i="27"/>
  <c r="E2" i="3"/>
  <c r="E2" i="19"/>
  <c r="E2" i="20"/>
  <c r="E2" i="21"/>
  <c r="E2" i="22"/>
  <c r="E2" i="23"/>
  <c r="E2" i="24"/>
  <c r="C8" i="7"/>
  <c r="C9" i="7"/>
  <c r="C10" i="7"/>
  <c r="C11" i="7"/>
  <c r="E3" i="5"/>
  <c r="G3" i="5"/>
  <c r="E25" i="5"/>
  <c r="E8" i="5"/>
  <c r="E6" i="5"/>
  <c r="E24" i="5"/>
  <c r="E17" i="5"/>
  <c r="E22" i="5"/>
  <c r="E26" i="5"/>
  <c r="E20" i="5"/>
  <c r="E40" i="5"/>
  <c r="E7" i="5"/>
  <c r="L41" i="5"/>
  <c r="L16" i="5"/>
  <c r="L17" i="5"/>
  <c r="L12" i="5"/>
  <c r="L33" i="5"/>
  <c r="L7" i="5"/>
  <c r="L10" i="5"/>
  <c r="L42" i="5"/>
  <c r="L20" i="5"/>
  <c r="L6" i="5"/>
  <c r="K10" i="5"/>
  <c r="K15" i="5"/>
  <c r="K14" i="5"/>
  <c r="K24" i="5"/>
  <c r="K33" i="5"/>
  <c r="K22" i="5"/>
  <c r="K19" i="5"/>
  <c r="K26" i="5"/>
  <c r="K38" i="5"/>
  <c r="K37" i="5"/>
  <c r="J12" i="5"/>
  <c r="J13" i="5"/>
  <c r="J22" i="5"/>
  <c r="J15" i="5"/>
  <c r="J8" i="5"/>
  <c r="J40" i="5"/>
  <c r="J33" i="5"/>
  <c r="J26" i="5"/>
  <c r="J19" i="5"/>
  <c r="J4" i="5"/>
  <c r="I28" i="5"/>
  <c r="I6" i="5"/>
  <c r="I15" i="5"/>
  <c r="I39" i="5"/>
  <c r="I14" i="5"/>
  <c r="I11" i="5"/>
  <c r="I38" i="5"/>
  <c r="I34" i="5"/>
  <c r="I12" i="5"/>
  <c r="I41" i="5"/>
  <c r="H6" i="5"/>
  <c r="H38" i="5"/>
  <c r="H31" i="5"/>
  <c r="H24" i="5"/>
  <c r="H17" i="5"/>
  <c r="H4" i="5"/>
  <c r="H34" i="5"/>
  <c r="H27" i="5"/>
  <c r="H20" i="5"/>
  <c r="H13" i="5"/>
  <c r="G11" i="5"/>
  <c r="G43" i="5"/>
  <c r="G36" i="5"/>
  <c r="G39" i="5"/>
  <c r="G33" i="5"/>
  <c r="G21" i="5"/>
  <c r="G14" i="5"/>
  <c r="G15" i="5"/>
  <c r="G40" i="5"/>
  <c r="G10" i="5"/>
  <c r="F28" i="5"/>
  <c r="F17" i="5"/>
  <c r="F20" i="5"/>
  <c r="F36" i="5"/>
  <c r="F35" i="5"/>
  <c r="F5" i="5"/>
  <c r="F38" i="5"/>
  <c r="F40" i="5"/>
  <c r="F37" i="5"/>
  <c r="F24" i="5"/>
  <c r="F3" i="5"/>
  <c r="J3" i="5"/>
  <c r="E39" i="5"/>
  <c r="E18" i="5"/>
  <c r="E36" i="5"/>
  <c r="E43" i="5"/>
  <c r="E23" i="5"/>
  <c r="E33" i="5"/>
  <c r="E13" i="5"/>
  <c r="E10" i="5"/>
  <c r="E16" i="5"/>
  <c r="E5" i="5"/>
  <c r="L23" i="5"/>
  <c r="L24" i="5"/>
  <c r="L4" i="5"/>
  <c r="L28" i="5"/>
  <c r="L14" i="5"/>
  <c r="L9" i="5"/>
  <c r="L18" i="5"/>
  <c r="L21" i="5"/>
  <c r="L36" i="5"/>
  <c r="L22" i="5"/>
  <c r="K34" i="5"/>
  <c r="K23" i="5"/>
  <c r="K36" i="5"/>
  <c r="K9" i="5"/>
  <c r="K41" i="5"/>
  <c r="K6" i="5"/>
  <c r="K27" i="5"/>
  <c r="K5" i="5"/>
  <c r="K13" i="5"/>
  <c r="K8" i="5"/>
  <c r="J20" i="5"/>
  <c r="J37" i="5"/>
  <c r="J30" i="5"/>
  <c r="J23" i="5"/>
  <c r="J16" i="5"/>
  <c r="J9" i="5"/>
  <c r="J41" i="5"/>
  <c r="J34" i="5"/>
  <c r="J27" i="5"/>
  <c r="J5" i="5"/>
  <c r="I17" i="5"/>
  <c r="I26" i="5"/>
  <c r="I20" i="5"/>
  <c r="I25" i="5"/>
  <c r="I21" i="5"/>
  <c r="I36" i="5"/>
  <c r="I19" i="5"/>
  <c r="I42" i="5"/>
  <c r="I29" i="5"/>
  <c r="I8" i="5"/>
  <c r="H14" i="5"/>
  <c r="H7" i="5"/>
  <c r="H39" i="5"/>
  <c r="H32" i="5"/>
  <c r="H25" i="5"/>
  <c r="H10" i="5"/>
  <c r="H42" i="5"/>
  <c r="H35" i="5"/>
  <c r="H28" i="5"/>
  <c r="H21" i="5"/>
  <c r="G19" i="5"/>
  <c r="G12" i="5"/>
  <c r="G5" i="5"/>
  <c r="G16" i="5"/>
  <c r="G18" i="5"/>
  <c r="G29" i="5"/>
  <c r="G22" i="5"/>
  <c r="G31" i="5"/>
  <c r="G17" i="5"/>
  <c r="G26" i="5"/>
  <c r="F8" i="5"/>
  <c r="F25" i="5"/>
  <c r="F6" i="5"/>
  <c r="F11" i="5"/>
  <c r="F43" i="5"/>
  <c r="F7" i="5"/>
  <c r="F14" i="5"/>
  <c r="F13" i="5"/>
  <c r="F10" i="5"/>
  <c r="F15" i="5"/>
  <c r="I3" i="5"/>
  <c r="L3" i="5"/>
  <c r="E15" i="5"/>
  <c r="E14" i="5"/>
  <c r="E34" i="5"/>
  <c r="E28" i="5"/>
  <c r="E19" i="5"/>
  <c r="E31" i="5"/>
  <c r="E21" i="5"/>
  <c r="E11" i="5"/>
  <c r="E4" i="5"/>
  <c r="E29" i="5"/>
  <c r="L35" i="5"/>
  <c r="L32" i="5"/>
  <c r="L15" i="5"/>
  <c r="L5" i="5"/>
  <c r="L30" i="5"/>
  <c r="L27" i="5"/>
  <c r="L26" i="5"/>
  <c r="L13" i="5"/>
  <c r="L29" i="5"/>
  <c r="L11" i="5"/>
  <c r="K20" i="5"/>
  <c r="K31" i="5"/>
  <c r="K16" i="5"/>
  <c r="K17" i="5"/>
  <c r="K18" i="5"/>
  <c r="K32" i="5"/>
  <c r="K35" i="5"/>
  <c r="K28" i="5"/>
  <c r="K21" i="5"/>
  <c r="K30" i="5"/>
  <c r="J28" i="5"/>
  <c r="J6" i="5"/>
  <c r="J38" i="5"/>
  <c r="J31" i="5"/>
  <c r="J24" i="5"/>
  <c r="J17" i="5"/>
  <c r="J10" i="5"/>
  <c r="J42" i="5"/>
  <c r="J35" i="5"/>
  <c r="J21" i="5"/>
  <c r="I18" i="5"/>
  <c r="I35" i="5"/>
  <c r="I30" i="5"/>
  <c r="I32" i="5"/>
  <c r="I31" i="5"/>
  <c r="I7" i="5"/>
  <c r="I22" i="5"/>
  <c r="I27" i="5"/>
  <c r="I13" i="5"/>
  <c r="I40" i="5"/>
  <c r="H22" i="5"/>
  <c r="H15" i="5"/>
  <c r="H8" i="5"/>
  <c r="H40" i="5"/>
  <c r="H33" i="5"/>
  <c r="H18" i="5"/>
  <c r="H11" i="5"/>
  <c r="H43" i="5"/>
  <c r="H36" i="5"/>
  <c r="H29" i="5"/>
  <c r="G27" i="5"/>
  <c r="G20" i="5"/>
  <c r="G7" i="5"/>
  <c r="G32" i="5"/>
  <c r="G34" i="5"/>
  <c r="G37" i="5"/>
  <c r="G30" i="5"/>
  <c r="G8" i="5"/>
  <c r="G25" i="5"/>
  <c r="G42" i="5"/>
  <c r="F30" i="5"/>
  <c r="F33" i="5"/>
  <c r="F34" i="5"/>
  <c r="F19" i="5"/>
  <c r="F26" i="5"/>
  <c r="F23" i="5"/>
  <c r="F42" i="5"/>
  <c r="F21" i="5"/>
  <c r="F32" i="5"/>
  <c r="F31" i="5"/>
  <c r="K3" i="5"/>
  <c r="H3" i="5"/>
  <c r="E38" i="5"/>
  <c r="E37" i="5"/>
  <c r="E41" i="5"/>
  <c r="E35" i="5"/>
  <c r="E27" i="5"/>
  <c r="E9" i="5"/>
  <c r="E12" i="5"/>
  <c r="E32" i="5"/>
  <c r="E42" i="5"/>
  <c r="E30" i="5"/>
  <c r="L8" i="5"/>
  <c r="L40" i="5"/>
  <c r="L31" i="5"/>
  <c r="L25" i="5"/>
  <c r="L38" i="5"/>
  <c r="L37" i="5"/>
  <c r="L34" i="5"/>
  <c r="L39" i="5"/>
  <c r="L19" i="5"/>
  <c r="L43" i="5"/>
  <c r="K7" i="5"/>
  <c r="K39" i="5"/>
  <c r="K40" i="5"/>
  <c r="K25" i="5"/>
  <c r="K42" i="5"/>
  <c r="K11" i="5"/>
  <c r="K43" i="5"/>
  <c r="K12" i="5"/>
  <c r="K29" i="5"/>
  <c r="K4" i="5"/>
  <c r="J36" i="5"/>
  <c r="J14" i="5"/>
  <c r="J7" i="5"/>
  <c r="J39" i="5"/>
  <c r="J32" i="5"/>
  <c r="J25" i="5"/>
  <c r="J18" i="5"/>
  <c r="J11" i="5"/>
  <c r="J43" i="5"/>
  <c r="J29" i="5"/>
  <c r="I23" i="5"/>
  <c r="I16" i="5"/>
  <c r="I37" i="5"/>
  <c r="I9" i="5"/>
  <c r="I4" i="5"/>
  <c r="I10" i="5"/>
  <c r="I33" i="5"/>
  <c r="I5" i="5"/>
  <c r="I24" i="5"/>
  <c r="I43" i="5"/>
  <c r="H30" i="5"/>
  <c r="H23" i="5"/>
  <c r="H16" i="5"/>
  <c r="H9" i="5"/>
  <c r="H41" i="5"/>
  <c r="H26" i="5"/>
  <c r="H19" i="5"/>
  <c r="H12" i="5"/>
  <c r="H5" i="5"/>
  <c r="H37" i="5"/>
  <c r="G35" i="5"/>
  <c r="G28" i="5"/>
  <c r="G23" i="5"/>
  <c r="G9" i="5"/>
  <c r="G13" i="5"/>
  <c r="G6" i="5"/>
  <c r="G38" i="5"/>
  <c r="G24" i="5"/>
  <c r="G41" i="5"/>
  <c r="G4" i="5"/>
  <c r="F9" i="5"/>
  <c r="F41" i="5"/>
  <c r="F12" i="5"/>
  <c r="F27" i="5"/>
  <c r="F4" i="5"/>
  <c r="F39" i="5"/>
  <c r="F18" i="5"/>
  <c r="F29" i="5"/>
  <c r="F22" i="5"/>
  <c r="F16" i="5"/>
  <c r="E68" i="5"/>
  <c r="E58" i="5"/>
  <c r="E44" i="5"/>
  <c r="E62" i="5"/>
  <c r="E83" i="5"/>
  <c r="E47" i="5"/>
  <c r="E80" i="5"/>
  <c r="E65" i="5"/>
  <c r="E53" i="5"/>
  <c r="E81" i="5"/>
  <c r="E69" i="5"/>
  <c r="E52" i="5"/>
  <c r="E70" i="5"/>
  <c r="E72" i="5"/>
  <c r="E59" i="5"/>
  <c r="E63" i="5"/>
  <c r="L52" i="5"/>
  <c r="L59" i="5"/>
  <c r="L67" i="5"/>
  <c r="L64" i="5"/>
  <c r="L61" i="5"/>
  <c r="L49" i="5"/>
  <c r="L54" i="5"/>
  <c r="L51" i="5"/>
  <c r="L79" i="5"/>
  <c r="L69" i="5"/>
  <c r="K62" i="5"/>
  <c r="K74" i="5"/>
  <c r="K77" i="5"/>
  <c r="K82" i="5"/>
  <c r="K50" i="5"/>
  <c r="K81" i="5"/>
  <c r="K72" i="5"/>
  <c r="K63" i="5"/>
  <c r="K80" i="5"/>
  <c r="K46" i="5"/>
  <c r="E71" i="5"/>
  <c r="E78" i="5"/>
  <c r="E49" i="5"/>
  <c r="E48" i="5"/>
  <c r="E61" i="5"/>
  <c r="E76" i="5"/>
  <c r="E82" i="5"/>
  <c r="E73" i="5"/>
  <c r="E46" i="5"/>
  <c r="E45" i="5"/>
  <c r="E64" i="5"/>
  <c r="E55" i="5"/>
  <c r="E74" i="5"/>
  <c r="E66" i="5"/>
  <c r="E56" i="5"/>
  <c r="E67" i="5"/>
  <c r="L48" i="5"/>
  <c r="L70" i="5"/>
  <c r="L46" i="5"/>
  <c r="L83" i="5"/>
  <c r="L47" i="5"/>
  <c r="L71" i="5"/>
  <c r="L58" i="5"/>
  <c r="L66" i="5"/>
  <c r="L76" i="5"/>
  <c r="L65" i="5"/>
  <c r="K65" i="5"/>
  <c r="K69" i="5"/>
  <c r="K47" i="5"/>
  <c r="K57" i="5"/>
  <c r="K44" i="5"/>
  <c r="K55" i="5"/>
  <c r="K66" i="5"/>
  <c r="K53" i="5"/>
  <c r="K68" i="5"/>
  <c r="K56" i="5"/>
  <c r="E54" i="5"/>
  <c r="E60" i="5"/>
  <c r="L82" i="5"/>
  <c r="L55" i="5"/>
  <c r="L72" i="5"/>
  <c r="L68" i="5"/>
  <c r="L60" i="5"/>
  <c r="K79" i="5"/>
  <c r="K59" i="5"/>
  <c r="K83" i="5"/>
  <c r="K78" i="5"/>
  <c r="K48" i="5"/>
  <c r="J74" i="5"/>
  <c r="J48" i="5"/>
  <c r="J76" i="5"/>
  <c r="J51" i="5"/>
  <c r="J47" i="5"/>
  <c r="J82" i="5"/>
  <c r="J72" i="5"/>
  <c r="J81" i="5"/>
  <c r="J70" i="5"/>
  <c r="J58" i="5"/>
  <c r="I60" i="5"/>
  <c r="I47" i="5"/>
  <c r="I53" i="5"/>
  <c r="I48" i="5"/>
  <c r="I46" i="5"/>
  <c r="I79" i="5"/>
  <c r="I83" i="5"/>
  <c r="I59" i="5"/>
  <c r="I80" i="5"/>
  <c r="I56" i="5"/>
  <c r="H66" i="5"/>
  <c r="H64" i="5"/>
  <c r="H82" i="5"/>
  <c r="H46" i="5"/>
  <c r="H79" i="5"/>
  <c r="H67" i="5"/>
  <c r="H65" i="5"/>
  <c r="H68" i="5"/>
  <c r="H77" i="5"/>
  <c r="H48" i="5"/>
  <c r="G58" i="5"/>
  <c r="G69" i="5"/>
  <c r="G61" i="5"/>
  <c r="G70" i="5"/>
  <c r="G68" i="5"/>
  <c r="G62" i="5"/>
  <c r="G59" i="5"/>
  <c r="G45" i="5"/>
  <c r="G71" i="5"/>
  <c r="G57" i="5"/>
  <c r="F53" i="5"/>
  <c r="F81" i="5"/>
  <c r="F68" i="5"/>
  <c r="F56" i="5"/>
  <c r="F78" i="5"/>
  <c r="F77" i="5"/>
  <c r="F54" i="5"/>
  <c r="F60" i="5"/>
  <c r="F51" i="5"/>
  <c r="F49" i="5"/>
  <c r="E75" i="5"/>
  <c r="E50" i="5"/>
  <c r="L56" i="5"/>
  <c r="L74" i="5"/>
  <c r="L81" i="5"/>
  <c r="L78" i="5"/>
  <c r="L75" i="5"/>
  <c r="K54" i="5"/>
  <c r="K64" i="5"/>
  <c r="K49" i="5"/>
  <c r="K71" i="5"/>
  <c r="K61" i="5"/>
  <c r="J68" i="5"/>
  <c r="J67" i="5"/>
  <c r="J66" i="5"/>
  <c r="J59" i="5"/>
  <c r="J75" i="5"/>
  <c r="J60" i="5"/>
  <c r="J79" i="5"/>
  <c r="J65" i="5"/>
  <c r="J80" i="5"/>
  <c r="J50" i="5"/>
  <c r="I70" i="5"/>
  <c r="I73" i="5"/>
  <c r="I71" i="5"/>
  <c r="I54" i="5"/>
  <c r="I63" i="5"/>
  <c r="I66" i="5"/>
  <c r="I67" i="5"/>
  <c r="I58" i="5"/>
  <c r="I62" i="5"/>
  <c r="I49" i="5"/>
  <c r="H63" i="5"/>
  <c r="H59" i="5"/>
  <c r="H72" i="5"/>
  <c r="H44" i="5"/>
  <c r="H83" i="5"/>
  <c r="H57" i="5"/>
  <c r="H62" i="5"/>
  <c r="H81" i="5"/>
  <c r="H70" i="5"/>
  <c r="H74" i="5"/>
  <c r="G80" i="5"/>
  <c r="G47" i="5"/>
  <c r="G67" i="5"/>
  <c r="G64" i="5"/>
  <c r="G55" i="5"/>
  <c r="G74" i="5"/>
  <c r="G79" i="5"/>
  <c r="G54" i="5"/>
  <c r="G75" i="5"/>
  <c r="G77" i="5"/>
  <c r="F64" i="5"/>
  <c r="F71" i="5"/>
  <c r="F62" i="5"/>
  <c r="F58" i="5"/>
  <c r="F65" i="5"/>
  <c r="F63" i="5"/>
  <c r="F76" i="5"/>
  <c r="F70" i="5"/>
  <c r="F66" i="5"/>
  <c r="F59" i="5"/>
  <c r="E77" i="5"/>
  <c r="E79" i="5"/>
  <c r="L45" i="5"/>
  <c r="L50" i="5"/>
  <c r="L73" i="5"/>
  <c r="L63" i="5"/>
  <c r="L53" i="5"/>
  <c r="K51" i="5"/>
  <c r="K58" i="5"/>
  <c r="K67" i="5"/>
  <c r="K52" i="5"/>
  <c r="K75" i="5"/>
  <c r="J45" i="5"/>
  <c r="J62" i="5"/>
  <c r="J77" i="5"/>
  <c r="J56" i="5"/>
  <c r="J73" i="5"/>
  <c r="J49" i="5"/>
  <c r="J61" i="5"/>
  <c r="J57" i="5"/>
  <c r="J44" i="5"/>
  <c r="J64" i="5"/>
  <c r="I50" i="5"/>
  <c r="I57" i="5"/>
  <c r="I74" i="5"/>
  <c r="I76" i="5"/>
  <c r="I44" i="5"/>
  <c r="I45" i="5"/>
  <c r="I78" i="5"/>
  <c r="I64" i="5"/>
  <c r="I65" i="5"/>
  <c r="I82" i="5"/>
  <c r="H54" i="5"/>
  <c r="H76" i="5"/>
  <c r="H61" i="5"/>
  <c r="H49" i="5"/>
  <c r="H80" i="5"/>
  <c r="H73" i="5"/>
  <c r="H47" i="5"/>
  <c r="H45" i="5"/>
  <c r="H60" i="5"/>
  <c r="G65" i="5"/>
  <c r="G81" i="5"/>
  <c r="G53" i="5"/>
  <c r="G44" i="5"/>
  <c r="G73" i="5"/>
  <c r="G48" i="5"/>
  <c r="G83" i="5"/>
  <c r="G60" i="5"/>
  <c r="G82" i="5"/>
  <c r="G51" i="5"/>
  <c r="F46" i="5"/>
  <c r="F73" i="5"/>
  <c r="F67" i="5"/>
  <c r="F47" i="5"/>
  <c r="F74" i="5"/>
  <c r="F44" i="5"/>
  <c r="F52" i="5"/>
  <c r="F45" i="5"/>
  <c r="F75" i="5"/>
  <c r="F50" i="5"/>
  <c r="E57" i="5"/>
  <c r="E51" i="5"/>
  <c r="L80" i="5"/>
  <c r="L62" i="5"/>
  <c r="L77" i="5"/>
  <c r="L44" i="5"/>
  <c r="L57" i="5"/>
  <c r="K60" i="5"/>
  <c r="K70" i="5"/>
  <c r="K45" i="5"/>
  <c r="K73" i="5"/>
  <c r="K76" i="5"/>
  <c r="J71" i="5"/>
  <c r="J55" i="5"/>
  <c r="J54" i="5"/>
  <c r="J83" i="5"/>
  <c r="J63" i="5"/>
  <c r="J52" i="5"/>
  <c r="J46" i="5"/>
  <c r="J69" i="5"/>
  <c r="J78" i="5"/>
  <c r="I81" i="5"/>
  <c r="I69" i="5"/>
  <c r="I68" i="5"/>
  <c r="I51" i="5"/>
  <c r="I72" i="5"/>
  <c r="I75" i="5"/>
  <c r="I61" i="5"/>
  <c r="I77" i="5"/>
  <c r="I52" i="5"/>
  <c r="I55" i="5"/>
  <c r="H51" i="5"/>
  <c r="H78" i="5"/>
  <c r="H56" i="5"/>
  <c r="H50" i="5"/>
  <c r="H69" i="5"/>
  <c r="H75" i="5"/>
  <c r="H71" i="5"/>
  <c r="H58" i="5"/>
  <c r="H52" i="5"/>
  <c r="H55" i="5"/>
  <c r="G78" i="5"/>
  <c r="G56" i="5"/>
  <c r="G49" i="5"/>
  <c r="G52" i="5"/>
  <c r="G50" i="5"/>
  <c r="G46" i="5"/>
  <c r="G72" i="5"/>
  <c r="G63" i="5"/>
  <c r="G66" i="5"/>
  <c r="G76" i="5"/>
  <c r="F82" i="5"/>
  <c r="F61" i="5"/>
  <c r="F57" i="5"/>
  <c r="F83" i="5"/>
  <c r="F48" i="5"/>
  <c r="F72" i="5"/>
  <c r="F80" i="5"/>
  <c r="F55" i="5"/>
  <c r="F69" i="5"/>
  <c r="F79" i="5"/>
  <c r="W51" i="5" l="1"/>
  <c r="Y51" i="5"/>
  <c r="X51" i="5"/>
  <c r="T51" i="5"/>
  <c r="S51" i="5"/>
  <c r="Z51" i="5"/>
  <c r="U51" i="5"/>
  <c r="R51" i="5"/>
  <c r="V51" i="5"/>
  <c r="Z57" i="5"/>
  <c r="U57" i="5"/>
  <c r="R57" i="5"/>
  <c r="W57" i="5"/>
  <c r="V57" i="5"/>
  <c r="T57" i="5"/>
  <c r="X57" i="5"/>
  <c r="Y57" i="5"/>
  <c r="S57" i="5"/>
  <c r="T79" i="5"/>
  <c r="S79" i="5"/>
  <c r="X79" i="5"/>
  <c r="Z79" i="5"/>
  <c r="Y79" i="5"/>
  <c r="V79" i="5"/>
  <c r="W79" i="5"/>
  <c r="R79" i="5"/>
  <c r="U79" i="5"/>
  <c r="S77" i="5"/>
  <c r="V77" i="5"/>
  <c r="U77" i="5"/>
  <c r="X77" i="5"/>
  <c r="W77" i="5"/>
  <c r="T77" i="5"/>
  <c r="Y77" i="5"/>
  <c r="Z77" i="5"/>
  <c r="R77" i="5"/>
  <c r="X50" i="5"/>
  <c r="T50" i="5"/>
  <c r="S50" i="5"/>
  <c r="R50" i="5"/>
  <c r="Z50" i="5"/>
  <c r="V50" i="5"/>
  <c r="U50" i="5"/>
  <c r="W50" i="5"/>
  <c r="Y50" i="5"/>
  <c r="U75" i="5"/>
  <c r="X75" i="5"/>
  <c r="Y75" i="5"/>
  <c r="V75" i="5"/>
  <c r="W75" i="5"/>
  <c r="T75" i="5"/>
  <c r="R75" i="5"/>
  <c r="S75" i="5"/>
  <c r="Z75" i="5"/>
  <c r="Z60" i="5"/>
  <c r="S60" i="5"/>
  <c r="V60" i="5"/>
  <c r="Y60" i="5"/>
  <c r="X60" i="5"/>
  <c r="R60" i="5"/>
  <c r="T60" i="5"/>
  <c r="W60" i="5"/>
  <c r="U60" i="5"/>
  <c r="V54" i="5"/>
  <c r="U54" i="5"/>
  <c r="S54" i="5"/>
  <c r="Z54" i="5"/>
  <c r="X54" i="5"/>
  <c r="W54" i="5"/>
  <c r="R54" i="5"/>
  <c r="Y54" i="5"/>
  <c r="T54" i="5"/>
  <c r="T67" i="5"/>
  <c r="Z67" i="5"/>
  <c r="W67" i="5"/>
  <c r="Y67" i="5"/>
  <c r="S67" i="5"/>
  <c r="R67" i="5"/>
  <c r="U67" i="5"/>
  <c r="X67" i="5"/>
  <c r="V67" i="5"/>
  <c r="Z56" i="5"/>
  <c r="X56" i="5"/>
  <c r="Y56" i="5"/>
  <c r="U56" i="5"/>
  <c r="V56" i="5"/>
  <c r="T56" i="5"/>
  <c r="R56" i="5"/>
  <c r="W56" i="5"/>
  <c r="S56" i="5"/>
  <c r="X66" i="5"/>
  <c r="T66" i="5"/>
  <c r="Y66" i="5"/>
  <c r="U66" i="5"/>
  <c r="V66" i="5"/>
  <c r="R66" i="5"/>
  <c r="Z66" i="5"/>
  <c r="S66" i="5"/>
  <c r="W66" i="5"/>
  <c r="T74" i="5"/>
  <c r="R74" i="5"/>
  <c r="Z74" i="5"/>
  <c r="S74" i="5"/>
  <c r="X74" i="5"/>
  <c r="Y74" i="5"/>
  <c r="U74" i="5"/>
  <c r="W74" i="5"/>
  <c r="V74" i="5"/>
  <c r="S55" i="5"/>
  <c r="W55" i="5"/>
  <c r="V55" i="5"/>
  <c r="T55" i="5"/>
  <c r="Z55" i="5"/>
  <c r="X55" i="5"/>
  <c r="U55" i="5"/>
  <c r="Y55" i="5"/>
  <c r="R55" i="5"/>
  <c r="X64" i="5"/>
  <c r="S64" i="5"/>
  <c r="Z64" i="5"/>
  <c r="R64" i="5"/>
  <c r="V64" i="5"/>
  <c r="T64" i="5"/>
  <c r="Y64" i="5"/>
  <c r="U64" i="5"/>
  <c r="W64" i="5"/>
  <c r="T45" i="5"/>
  <c r="V45" i="5"/>
  <c r="U45" i="5"/>
  <c r="Z45" i="5"/>
  <c r="W45" i="5"/>
  <c r="R45" i="5"/>
  <c r="Y45" i="5"/>
  <c r="X45" i="5"/>
  <c r="S45" i="5"/>
  <c r="S46" i="5"/>
  <c r="W46" i="5"/>
  <c r="Y46" i="5"/>
  <c r="Z46" i="5"/>
  <c r="X46" i="5"/>
  <c r="V46" i="5"/>
  <c r="T46" i="5"/>
  <c r="U46" i="5"/>
  <c r="R46" i="5"/>
  <c r="Y73" i="5"/>
  <c r="T73" i="5"/>
  <c r="W73" i="5"/>
  <c r="V73" i="5"/>
  <c r="U73" i="5"/>
  <c r="Z73" i="5"/>
  <c r="S73" i="5"/>
  <c r="R73" i="5"/>
  <c r="X73" i="5"/>
  <c r="Y82" i="5"/>
  <c r="S82" i="5"/>
  <c r="T82" i="5"/>
  <c r="V82" i="5"/>
  <c r="X82" i="5"/>
  <c r="Z82" i="5"/>
  <c r="R82" i="5"/>
  <c r="W82" i="5"/>
  <c r="U82" i="5"/>
  <c r="W76" i="5"/>
  <c r="U76" i="5"/>
  <c r="S76" i="5"/>
  <c r="T76" i="5"/>
  <c r="X76" i="5"/>
  <c r="Y76" i="5"/>
  <c r="V76" i="5"/>
  <c r="R76" i="5"/>
  <c r="Z76" i="5"/>
  <c r="T61" i="5"/>
  <c r="W61" i="5"/>
  <c r="Z61" i="5"/>
  <c r="S61" i="5"/>
  <c r="V61" i="5"/>
  <c r="Y61" i="5"/>
  <c r="X61" i="5"/>
  <c r="U61" i="5"/>
  <c r="R61" i="5"/>
  <c r="V48" i="5"/>
  <c r="T48" i="5"/>
  <c r="U48" i="5"/>
  <c r="Y48" i="5"/>
  <c r="S48" i="5"/>
  <c r="R48" i="5"/>
  <c r="X48" i="5"/>
  <c r="Z48" i="5"/>
  <c r="W48" i="5"/>
  <c r="U49" i="5"/>
  <c r="X49" i="5"/>
  <c r="Z49" i="5"/>
  <c r="T49" i="5"/>
  <c r="Y49" i="5"/>
  <c r="W49" i="5"/>
  <c r="S49" i="5"/>
  <c r="V49" i="5"/>
  <c r="R49" i="5"/>
  <c r="R78" i="5"/>
  <c r="X78" i="5"/>
  <c r="Y78" i="5"/>
  <c r="U78" i="5"/>
  <c r="T78" i="5"/>
  <c r="W78" i="5"/>
  <c r="Z78" i="5"/>
  <c r="V78" i="5"/>
  <c r="S78" i="5"/>
  <c r="T71" i="5"/>
  <c r="W71" i="5"/>
  <c r="Z71" i="5"/>
  <c r="V71" i="5"/>
  <c r="Y71" i="5"/>
  <c r="X71" i="5"/>
  <c r="S71" i="5"/>
  <c r="U71" i="5"/>
  <c r="R71" i="5"/>
  <c r="X63" i="5"/>
  <c r="U63" i="5"/>
  <c r="S63" i="5"/>
  <c r="T63" i="5"/>
  <c r="R63" i="5"/>
  <c r="Y63" i="5"/>
  <c r="V63" i="5"/>
  <c r="Z63" i="5"/>
  <c r="W63" i="5"/>
  <c r="V59" i="5"/>
  <c r="R59" i="5"/>
  <c r="W59" i="5"/>
  <c r="X59" i="5"/>
  <c r="T59" i="5"/>
  <c r="U59" i="5"/>
  <c r="Y59" i="5"/>
  <c r="Z59" i="5"/>
  <c r="S59" i="5"/>
  <c r="X72" i="5"/>
  <c r="T72" i="5"/>
  <c r="U72" i="5"/>
  <c r="R72" i="5"/>
  <c r="V72" i="5"/>
  <c r="W72" i="5"/>
  <c r="Z72" i="5"/>
  <c r="S72" i="5"/>
  <c r="Y72" i="5"/>
  <c r="Z70" i="5"/>
  <c r="X70" i="5"/>
  <c r="Y70" i="5"/>
  <c r="T70" i="5"/>
  <c r="V70" i="5"/>
  <c r="S70" i="5"/>
  <c r="R70" i="5"/>
  <c r="W70" i="5"/>
  <c r="U70" i="5"/>
  <c r="Z52" i="5"/>
  <c r="U52" i="5"/>
  <c r="R52" i="5"/>
  <c r="T52" i="5"/>
  <c r="S52" i="5"/>
  <c r="X52" i="5"/>
  <c r="W52" i="5"/>
  <c r="Y52" i="5"/>
  <c r="V52" i="5"/>
  <c r="Y69" i="5"/>
  <c r="W69" i="5"/>
  <c r="X69" i="5"/>
  <c r="V69" i="5"/>
  <c r="R69" i="5"/>
  <c r="U69" i="5"/>
  <c r="S69" i="5"/>
  <c r="T69" i="5"/>
  <c r="Z69" i="5"/>
  <c r="X81" i="5"/>
  <c r="U81" i="5"/>
  <c r="S81" i="5"/>
  <c r="Y81" i="5"/>
  <c r="W81" i="5"/>
  <c r="Z81" i="5"/>
  <c r="R81" i="5"/>
  <c r="T81" i="5"/>
  <c r="V81" i="5"/>
  <c r="U53" i="5"/>
  <c r="Y53" i="5"/>
  <c r="V53" i="5"/>
  <c r="T53" i="5"/>
  <c r="X53" i="5"/>
  <c r="S53" i="5"/>
  <c r="W53" i="5"/>
  <c r="Z53" i="5"/>
  <c r="R53" i="5"/>
  <c r="T65" i="5"/>
  <c r="Y65" i="5"/>
  <c r="S65" i="5"/>
  <c r="X65" i="5"/>
  <c r="R65" i="5"/>
  <c r="U65" i="5"/>
  <c r="Z65" i="5"/>
  <c r="W65" i="5"/>
  <c r="V65" i="5"/>
  <c r="X80" i="5"/>
  <c r="R80" i="5"/>
  <c r="W80" i="5"/>
  <c r="T80" i="5"/>
  <c r="S80" i="5"/>
  <c r="V80" i="5"/>
  <c r="Z80" i="5"/>
  <c r="U80" i="5"/>
  <c r="Y80" i="5"/>
  <c r="U47" i="5"/>
  <c r="R47" i="5"/>
  <c r="T47" i="5"/>
  <c r="S47" i="5"/>
  <c r="V47" i="5"/>
  <c r="Z47" i="5"/>
  <c r="Y47" i="5"/>
  <c r="X47" i="5"/>
  <c r="W47" i="5"/>
  <c r="T83" i="5"/>
  <c r="W83" i="5"/>
  <c r="S83" i="5"/>
  <c r="R83" i="5"/>
  <c r="Y83" i="5"/>
  <c r="X83" i="5"/>
  <c r="V83" i="5"/>
  <c r="Z83" i="5"/>
  <c r="U83" i="5"/>
  <c r="V62" i="5"/>
  <c r="T62" i="5"/>
  <c r="X62" i="5"/>
  <c r="W62" i="5"/>
  <c r="U62" i="5"/>
  <c r="Z62" i="5"/>
  <c r="R62" i="5"/>
  <c r="S62" i="5"/>
  <c r="Y62" i="5"/>
  <c r="V44" i="5"/>
  <c r="U44" i="5"/>
  <c r="S44" i="5"/>
  <c r="T44" i="5"/>
  <c r="W44" i="5"/>
  <c r="Z44" i="5"/>
  <c r="X44" i="5"/>
  <c r="Y44" i="5"/>
  <c r="R44" i="5"/>
  <c r="R58" i="5"/>
  <c r="V58" i="5"/>
  <c r="U58" i="5"/>
  <c r="Z58" i="5"/>
  <c r="W58" i="5"/>
  <c r="X58" i="5"/>
  <c r="Y58" i="5"/>
  <c r="S58" i="5"/>
  <c r="T58" i="5"/>
  <c r="Y68" i="5"/>
  <c r="T68" i="5"/>
  <c r="R68" i="5"/>
  <c r="S68" i="5"/>
  <c r="V68" i="5"/>
  <c r="X68" i="5"/>
  <c r="W68" i="5"/>
  <c r="Z68" i="5"/>
  <c r="U68" i="5"/>
  <c r="X30" i="5"/>
  <c r="Y30" i="5"/>
  <c r="V30" i="5"/>
  <c r="W30" i="5"/>
  <c r="T30" i="5"/>
  <c r="S30" i="5"/>
  <c r="U30" i="5"/>
  <c r="R30" i="5"/>
  <c r="Z30" i="5"/>
  <c r="X42" i="5"/>
  <c r="Y42" i="5"/>
  <c r="R42" i="5"/>
  <c r="W42" i="5"/>
  <c r="Z42" i="5"/>
  <c r="V42" i="5"/>
  <c r="T42" i="5"/>
  <c r="U42" i="5"/>
  <c r="S42" i="5"/>
  <c r="Y32" i="5"/>
  <c r="R32" i="5"/>
  <c r="S32" i="5"/>
  <c r="T32" i="5"/>
  <c r="W32" i="5"/>
  <c r="U32" i="5"/>
  <c r="X32" i="5"/>
  <c r="V32" i="5"/>
  <c r="Z32" i="5"/>
  <c r="X12" i="5"/>
  <c r="Y12" i="5"/>
  <c r="U12" i="5"/>
  <c r="R12" i="5"/>
  <c r="V12" i="5"/>
  <c r="Z12" i="5"/>
  <c r="S12" i="5"/>
  <c r="W12" i="5"/>
  <c r="T12" i="5"/>
  <c r="X9" i="5"/>
  <c r="U9" i="5"/>
  <c r="R9" i="5"/>
  <c r="V9" i="5"/>
  <c r="W9" i="5"/>
  <c r="T9" i="5"/>
  <c r="Z9" i="5"/>
  <c r="Y9" i="5"/>
  <c r="S9" i="5"/>
  <c r="X27" i="5"/>
  <c r="Y27" i="5"/>
  <c r="Z27" i="5"/>
  <c r="T27" i="5"/>
  <c r="W27" i="5"/>
  <c r="S27" i="5"/>
  <c r="R27" i="5"/>
  <c r="V27" i="5"/>
  <c r="U27" i="5"/>
  <c r="Y35" i="5"/>
  <c r="V35" i="5"/>
  <c r="U35" i="5"/>
  <c r="T35" i="5"/>
  <c r="R35" i="5"/>
  <c r="Z35" i="5"/>
  <c r="S35" i="5"/>
  <c r="W35" i="5"/>
  <c r="X35" i="5"/>
  <c r="Y41" i="5"/>
  <c r="X41" i="5"/>
  <c r="W41" i="5"/>
  <c r="Z41" i="5"/>
  <c r="U41" i="5"/>
  <c r="R41" i="5"/>
  <c r="V41" i="5"/>
  <c r="T41" i="5"/>
  <c r="S41" i="5"/>
  <c r="Y37" i="5"/>
  <c r="X37" i="5"/>
  <c r="V37" i="5"/>
  <c r="S37" i="5"/>
  <c r="Z37" i="5"/>
  <c r="W37" i="5"/>
  <c r="U37" i="5"/>
  <c r="T37" i="5"/>
  <c r="R37" i="5"/>
  <c r="X38" i="5"/>
  <c r="Y38" i="5"/>
  <c r="V38" i="5"/>
  <c r="T38" i="5"/>
  <c r="W38" i="5"/>
  <c r="U38" i="5"/>
  <c r="R38" i="5"/>
  <c r="Z38" i="5"/>
  <c r="S38" i="5"/>
  <c r="S29" i="5"/>
  <c r="V29" i="5"/>
  <c r="Y29" i="5"/>
  <c r="R29" i="5"/>
  <c r="X29" i="5"/>
  <c r="T29" i="5"/>
  <c r="Z29" i="5"/>
  <c r="W29" i="5"/>
  <c r="U29" i="5"/>
  <c r="X4" i="5"/>
  <c r="Y4" i="5"/>
  <c r="W4" i="5"/>
  <c r="Z4" i="5"/>
  <c r="T4" i="5"/>
  <c r="V4" i="5"/>
  <c r="S4" i="5"/>
  <c r="U4" i="5"/>
  <c r="R4" i="5"/>
  <c r="X11" i="5"/>
  <c r="Y11" i="5"/>
  <c r="Z11" i="5"/>
  <c r="R11" i="5"/>
  <c r="V11" i="5"/>
  <c r="W11" i="5"/>
  <c r="S11" i="5"/>
  <c r="U11" i="5"/>
  <c r="T11" i="5"/>
  <c r="X21" i="5"/>
  <c r="Y21" i="5"/>
  <c r="S21" i="5"/>
  <c r="W21" i="5"/>
  <c r="Z21" i="5"/>
  <c r="V21" i="5"/>
  <c r="U21" i="5"/>
  <c r="R21" i="5"/>
  <c r="T21" i="5"/>
  <c r="Y31" i="5"/>
  <c r="X31" i="5"/>
  <c r="T31" i="5"/>
  <c r="V31" i="5"/>
  <c r="Z31" i="5"/>
  <c r="U31" i="5"/>
  <c r="W31" i="5"/>
  <c r="R31" i="5"/>
  <c r="S31" i="5"/>
  <c r="Y19" i="5"/>
  <c r="X19" i="5"/>
  <c r="T19" i="5"/>
  <c r="R19" i="5"/>
  <c r="W19" i="5"/>
  <c r="V19" i="5"/>
  <c r="U19" i="5"/>
  <c r="S19" i="5"/>
  <c r="Z19" i="5"/>
  <c r="Y28" i="5"/>
  <c r="X28" i="5"/>
  <c r="S28" i="5"/>
  <c r="Z28" i="5"/>
  <c r="V28" i="5"/>
  <c r="R28" i="5"/>
  <c r="W28" i="5"/>
  <c r="U28" i="5"/>
  <c r="T28" i="5"/>
  <c r="Y34" i="5"/>
  <c r="S34" i="5"/>
  <c r="T34" i="5"/>
  <c r="X34" i="5"/>
  <c r="V34" i="5"/>
  <c r="R34" i="5"/>
  <c r="U34" i="5"/>
  <c r="W34" i="5"/>
  <c r="Z34" i="5"/>
  <c r="Y14" i="5"/>
  <c r="X14" i="5"/>
  <c r="U14" i="5"/>
  <c r="R14" i="5"/>
  <c r="V14" i="5"/>
  <c r="Z14" i="5"/>
  <c r="W14" i="5"/>
  <c r="S14" i="5"/>
  <c r="T14" i="5"/>
  <c r="Y15" i="5"/>
  <c r="X15" i="5"/>
  <c r="W15" i="5"/>
  <c r="V15" i="5"/>
  <c r="U15" i="5"/>
  <c r="Z15" i="5"/>
  <c r="T15" i="5"/>
  <c r="S15" i="5"/>
  <c r="R15" i="5"/>
  <c r="Y5" i="5"/>
  <c r="X5" i="5"/>
  <c r="S5" i="5"/>
  <c r="U5" i="5"/>
  <c r="W5" i="5"/>
  <c r="T5" i="5"/>
  <c r="R5" i="5"/>
  <c r="Z5" i="5"/>
  <c r="V5" i="5"/>
  <c r="X16" i="5"/>
  <c r="Y16" i="5"/>
  <c r="R16" i="5"/>
  <c r="Z16" i="5"/>
  <c r="S16" i="5"/>
  <c r="U16" i="5"/>
  <c r="T16" i="5"/>
  <c r="V16" i="5"/>
  <c r="W16" i="5"/>
  <c r="Y10" i="5"/>
  <c r="X10" i="5"/>
  <c r="S10" i="5"/>
  <c r="V10" i="5"/>
  <c r="W10" i="5"/>
  <c r="U10" i="5"/>
  <c r="Z10" i="5"/>
  <c r="T10" i="5"/>
  <c r="R10" i="5"/>
  <c r="Y13" i="5"/>
  <c r="X13" i="5"/>
  <c r="T13" i="5"/>
  <c r="W13" i="5"/>
  <c r="R13" i="5"/>
  <c r="V13" i="5"/>
  <c r="U13" i="5"/>
  <c r="S13" i="5"/>
  <c r="Z13" i="5"/>
  <c r="X33" i="5"/>
  <c r="T33" i="5"/>
  <c r="Y33" i="5"/>
  <c r="V33" i="5"/>
  <c r="W33" i="5"/>
  <c r="S33" i="5"/>
  <c r="R33" i="5"/>
  <c r="U33" i="5"/>
  <c r="Z33" i="5"/>
  <c r="Y23" i="5"/>
  <c r="X23" i="5"/>
  <c r="R23" i="5"/>
  <c r="Z23" i="5"/>
  <c r="V23" i="5"/>
  <c r="U23" i="5"/>
  <c r="W23" i="5"/>
  <c r="S23" i="5"/>
  <c r="T23" i="5"/>
  <c r="Y43" i="5"/>
  <c r="X43" i="5"/>
  <c r="V43" i="5"/>
  <c r="T43" i="5"/>
  <c r="Z43" i="5"/>
  <c r="R43" i="5"/>
  <c r="W43" i="5"/>
  <c r="U43" i="5"/>
  <c r="S43" i="5"/>
  <c r="X36" i="5"/>
  <c r="R36" i="5"/>
  <c r="T36" i="5"/>
  <c r="Y36" i="5"/>
  <c r="V36" i="5"/>
  <c r="U36" i="5"/>
  <c r="W36" i="5"/>
  <c r="S36" i="5"/>
  <c r="Z36" i="5"/>
  <c r="X18" i="5"/>
  <c r="Y18" i="5"/>
  <c r="V18" i="5"/>
  <c r="T18" i="5"/>
  <c r="W18" i="5"/>
  <c r="S18" i="5"/>
  <c r="U18" i="5"/>
  <c r="R18" i="5"/>
  <c r="Z18" i="5"/>
  <c r="X39" i="5"/>
  <c r="Y39" i="5"/>
  <c r="W39" i="5"/>
  <c r="T39" i="5"/>
  <c r="S39" i="5"/>
  <c r="R39" i="5"/>
  <c r="U39" i="5"/>
  <c r="Z39" i="5"/>
  <c r="V39" i="5"/>
  <c r="Y7" i="5"/>
  <c r="X7" i="5"/>
  <c r="S7" i="5"/>
  <c r="W7" i="5"/>
  <c r="Z7" i="5"/>
  <c r="R7" i="5"/>
  <c r="U7" i="5"/>
  <c r="T7" i="5"/>
  <c r="V7" i="5"/>
  <c r="U40" i="5"/>
  <c r="Y40" i="5"/>
  <c r="Z40" i="5"/>
  <c r="V40" i="5"/>
  <c r="X40" i="5"/>
  <c r="S40" i="5"/>
  <c r="T40" i="5"/>
  <c r="R40" i="5"/>
  <c r="W40" i="5"/>
  <c r="X20" i="5"/>
  <c r="U20" i="5"/>
  <c r="T20" i="5"/>
  <c r="W20" i="5"/>
  <c r="V20" i="5"/>
  <c r="Y20" i="5"/>
  <c r="S20" i="5"/>
  <c r="R20" i="5"/>
  <c r="Z20" i="5"/>
  <c r="X26" i="5"/>
  <c r="Y26" i="5"/>
  <c r="U26" i="5"/>
  <c r="W26" i="5"/>
  <c r="S26" i="5"/>
  <c r="T26" i="5"/>
  <c r="Z26" i="5"/>
  <c r="R26" i="5"/>
  <c r="V26" i="5"/>
  <c r="X22" i="5"/>
  <c r="Y22" i="5"/>
  <c r="R22" i="5"/>
  <c r="S22" i="5"/>
  <c r="Z22" i="5"/>
  <c r="V22" i="5"/>
  <c r="W22" i="5"/>
  <c r="U22" i="5"/>
  <c r="T22" i="5"/>
  <c r="Y17" i="5"/>
  <c r="X17" i="5"/>
  <c r="T17" i="5"/>
  <c r="U17" i="5"/>
  <c r="W17" i="5"/>
  <c r="R17" i="5"/>
  <c r="Z17" i="5"/>
  <c r="V17" i="5"/>
  <c r="S17" i="5"/>
  <c r="Y24" i="5"/>
  <c r="X24" i="5"/>
  <c r="U24" i="5"/>
  <c r="S24" i="5"/>
  <c r="V24" i="5"/>
  <c r="Z24" i="5"/>
  <c r="W24" i="5"/>
  <c r="R24" i="5"/>
  <c r="T24" i="5"/>
  <c r="X6" i="5"/>
  <c r="Y6" i="5"/>
  <c r="V6" i="5"/>
  <c r="Z6" i="5"/>
  <c r="R6" i="5"/>
  <c r="U6" i="5"/>
  <c r="T6" i="5"/>
  <c r="W6" i="5"/>
  <c r="S6" i="5"/>
  <c r="X8" i="5"/>
  <c r="Y8" i="5"/>
  <c r="U8" i="5"/>
  <c r="T8" i="5"/>
  <c r="W8" i="5"/>
  <c r="V8" i="5"/>
  <c r="S8" i="5"/>
  <c r="R8" i="5"/>
  <c r="Z8" i="5"/>
  <c r="Y25" i="5"/>
  <c r="U25" i="5"/>
  <c r="R25" i="5"/>
  <c r="W25" i="5"/>
  <c r="X25" i="5"/>
  <c r="V25" i="5"/>
  <c r="T25" i="5"/>
  <c r="S25" i="5"/>
  <c r="Z25" i="5"/>
  <c r="Y3" i="5"/>
  <c r="X3" i="5"/>
  <c r="R3" i="5"/>
  <c r="U3" i="5"/>
  <c r="S3" i="5"/>
  <c r="W3" i="5"/>
  <c r="Z3" i="5"/>
  <c r="V3" i="5"/>
  <c r="T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tc={1815A402-9595-43D4-A078-84780DBD4C9F}</author>
    <author>tc={AF38D640-800F-460A-8F29-8126BC035542}</author>
    <author>tc={EB7A95BA-0BDE-4887-AB3D-F2DB25AC7901}</author>
    <author>tc={E8C5DF07-8B79-4270-8EA5-1942C49E1402}</author>
  </authors>
  <commentList>
    <comment ref="B1" authorId="0" shapeId="0" xr:uid="{1815A402-9595-43D4-A078-84780DBD4C9F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Name of Meet</t>
      </text>
    </comment>
    <comment ref="B2" authorId="1" shapeId="0" xr:uid="{AF38D640-800F-460A-8F29-8126BC035542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Meet Start Date</t>
      </text>
    </comment>
    <comment ref="B3" authorId="2" shapeId="0" xr:uid="{EB7A95BA-0BDE-4887-AB3D-F2DB25AC7901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Last Date of Meet</t>
      </text>
    </comment>
    <comment ref="B4" authorId="3" shapeId="0" xr:uid="{E8C5DF07-8B79-4270-8EA5-1942C49E1402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Name of Venue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tc={7EB36649-66BC-46F6-BB80-510150C57965}</author>
  </authors>
  <commentList>
    <comment ref="C1" authorId="0" shapeId="0" xr:uid="{7EB36649-66BC-46F6-BB80-510150C57965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the Name of Each Session</t>
      </text>
    </comment>
  </commentList>
</comments>
</file>

<file path=xl/sharedStrings.xml><?xml version="1.0" encoding="utf-8"?>
<sst xmlns="http://schemas.openxmlformats.org/spreadsheetml/2006/main" count="1114" uniqueCount="190">
  <si>
    <t>Name</t>
  </si>
  <si>
    <t>Start</t>
  </si>
  <si>
    <t>End</t>
  </si>
  <si>
    <t>Location</t>
  </si>
  <si>
    <t>Session</t>
  </si>
  <si>
    <t>Start End</t>
  </si>
  <si>
    <t>Turn End</t>
  </si>
  <si>
    <t>Chief Judges</t>
  </si>
  <si>
    <t>MR</t>
  </si>
  <si>
    <t>AR</t>
  </si>
  <si>
    <t>CJ</t>
  </si>
  <si>
    <t>DR</t>
  </si>
  <si>
    <t>SR</t>
  </si>
  <si>
    <t>ST</t>
  </si>
  <si>
    <t>Stroke Judges</t>
  </si>
  <si>
    <t>Turn Judge</t>
  </si>
  <si>
    <t>LN</t>
  </si>
  <si>
    <t>Relief Chief Judge:</t>
  </si>
  <si>
    <t>First Lane</t>
  </si>
  <si>
    <t>Maximum Lanes</t>
  </si>
  <si>
    <t>Side Relay Judges</t>
  </si>
  <si>
    <t>CJ_S_0</t>
  </si>
  <si>
    <t>CJ_S_N</t>
  </si>
  <si>
    <t>CJ_T_0</t>
  </si>
  <si>
    <t>CJ_L</t>
  </si>
  <si>
    <t>CJ Relief</t>
  </si>
  <si>
    <t>CJ Lead</t>
  </si>
  <si>
    <t>SJ_S_N</t>
  </si>
  <si>
    <t>SJ_S_0</t>
  </si>
  <si>
    <t>SJ_T_0</t>
  </si>
  <si>
    <t>SJ_T_N</t>
  </si>
  <si>
    <t>TJ_LC_0</t>
  </si>
  <si>
    <t>TJ_LC_1</t>
  </si>
  <si>
    <t>TJ_LC_2</t>
  </si>
  <si>
    <t>TJ_LC_3</t>
  </si>
  <si>
    <t>TJ_LC_4</t>
  </si>
  <si>
    <t>TJ_LC_5</t>
  </si>
  <si>
    <t>TJ_LC_6</t>
  </si>
  <si>
    <t>TJ_LC_7</t>
  </si>
  <si>
    <t>TJ_LC_8</t>
  </si>
  <si>
    <t>TJ_LC_9</t>
  </si>
  <si>
    <t>TJ_CC_0</t>
  </si>
  <si>
    <t>TJ_CC_1</t>
  </si>
  <si>
    <t>TJ_CC_2</t>
  </si>
  <si>
    <t>TJ_CC_3</t>
  </si>
  <si>
    <t>TJ_CC_4</t>
  </si>
  <si>
    <t>TJ_CC_5</t>
  </si>
  <si>
    <t>TJ_CC_6</t>
  </si>
  <si>
    <t>TJ_CC_7</t>
  </si>
  <si>
    <t>TJ_CC_8</t>
  </si>
  <si>
    <t>TJ_CC_9</t>
  </si>
  <si>
    <t>TJ_RC_0</t>
  </si>
  <si>
    <t>TJ_RC_1</t>
  </si>
  <si>
    <t>TJ_RC_2</t>
  </si>
  <si>
    <t>TJ_RC_3</t>
  </si>
  <si>
    <t>TJ_RC_4</t>
  </si>
  <si>
    <t>TJ_RC_5</t>
  </si>
  <si>
    <t>TJ_RC_6</t>
  </si>
  <si>
    <t>TJ_RC_7</t>
  </si>
  <si>
    <t>TJ_RC_8</t>
  </si>
  <si>
    <t>TJ_RC_9</t>
  </si>
  <si>
    <t>TJ_T_0</t>
  </si>
  <si>
    <t>TJ_T_1</t>
  </si>
  <si>
    <t>TJ_T_2</t>
  </si>
  <si>
    <t>TJ_T_3</t>
  </si>
  <si>
    <t>TJ_T_4</t>
  </si>
  <si>
    <t>TJ_T_5</t>
  </si>
  <si>
    <t>TJ_T_6</t>
  </si>
  <si>
    <t>TJ_T_7</t>
  </si>
  <si>
    <t>TJ_T_8</t>
  </si>
  <si>
    <t>TJ_T_9</t>
  </si>
  <si>
    <t>TJ_RL_S_0</t>
  </si>
  <si>
    <t>TJ_RL_S_N</t>
  </si>
  <si>
    <t>TJ_RL_T_0</t>
  </si>
  <si>
    <t>TJ_RL_T_N</t>
  </si>
  <si>
    <t>TJ_RL_SJ</t>
  </si>
  <si>
    <t>TJ_RV_S_0</t>
  </si>
  <si>
    <t>TJ_RV_S_N</t>
  </si>
  <si>
    <t>TJ_RV_SJ</t>
  </si>
  <si>
    <t>TJ_RV_T_0</t>
  </si>
  <si>
    <t>TJ_RV_T_N</t>
  </si>
  <si>
    <t>TO_SIDE_A</t>
  </si>
  <si>
    <t>TO_SIDE_B</t>
  </si>
  <si>
    <t>TO_SIDE_C</t>
  </si>
  <si>
    <t>TO_SIDE_D</t>
  </si>
  <si>
    <t>TO_SIDE_E</t>
  </si>
  <si>
    <t xml:space="preserve">Meet  Referee - </t>
  </si>
  <si>
    <t>/</t>
  </si>
  <si>
    <t>Head Starter</t>
  </si>
  <si>
    <t xml:space="preserve"> Deck Referees - </t>
  </si>
  <si>
    <t>Administrative Referees -</t>
  </si>
  <si>
    <t>--</t>
  </si>
  <si>
    <t xml:space="preserve">Lead Chief Judge - </t>
  </si>
  <si>
    <t>Turn Judges</t>
  </si>
  <si>
    <t>AR_1</t>
  </si>
  <si>
    <t>AR_2</t>
  </si>
  <si>
    <t>AR_3</t>
  </si>
  <si>
    <t>AR_4</t>
  </si>
  <si>
    <t>DR_1</t>
  </si>
  <si>
    <t>DR_2</t>
  </si>
  <si>
    <t>DR_3</t>
  </si>
  <si>
    <t>DR_4</t>
  </si>
  <si>
    <t>DR_5</t>
  </si>
  <si>
    <t>DR_6</t>
  </si>
  <si>
    <t>SR_1</t>
  </si>
  <si>
    <t>SR_2</t>
  </si>
  <si>
    <t>SR_3</t>
  </si>
  <si>
    <t>SR_4</t>
  </si>
  <si>
    <t>SR_5</t>
  </si>
  <si>
    <t>SR_6</t>
  </si>
  <si>
    <t>Administrative Referee</t>
  </si>
  <si>
    <t>Chief Judge - Lead</t>
  </si>
  <si>
    <t>Chief Judge - Relief</t>
  </si>
  <si>
    <t>Chief Judge - start end, lane 1</t>
  </si>
  <si>
    <t>Chief Judge - start end, lane 8</t>
  </si>
  <si>
    <t>Chief Judge - turn end, lane 1</t>
  </si>
  <si>
    <t>Chief Judge - turn end, lane 8</t>
  </si>
  <si>
    <t>Deck Referee</t>
  </si>
  <si>
    <t>Stroke Judge - start end, lane 1</t>
  </si>
  <si>
    <t>Stroke Judge - start end, lane 8</t>
  </si>
  <si>
    <t>Stroke Judge - turn end, lane 1</t>
  </si>
  <si>
    <t>Stroke Judge - turn end, lane 8</t>
  </si>
  <si>
    <t>Starter</t>
  </si>
  <si>
    <t>Take-off Judge</t>
  </si>
  <si>
    <t>Assign</t>
  </si>
  <si>
    <t>**MR</t>
  </si>
  <si>
    <t>*ADM</t>
  </si>
  <si>
    <t>*Asst Adm</t>
  </si>
  <si>
    <t>*CJ</t>
  </si>
  <si>
    <t>*DREF</t>
  </si>
  <si>
    <t>*STR</t>
  </si>
  <si>
    <t>Assignment</t>
  </si>
  <si>
    <t>CJ_R2</t>
  </si>
  <si>
    <t>Meet Referee</t>
  </si>
  <si>
    <t>CJ_T_N</t>
  </si>
  <si>
    <t>CJ_R1</t>
  </si>
  <si>
    <t>Start End Relief</t>
  </si>
  <si>
    <t>Turn End Relief</t>
  </si>
  <si>
    <t>Computer / Timing Operator</t>
  </si>
  <si>
    <t>OTS Summary</t>
  </si>
  <si>
    <t>Stroke Judge Relief</t>
  </si>
  <si>
    <t>Turn End Judge</t>
  </si>
  <si>
    <t>Start End Judge</t>
  </si>
  <si>
    <t>OOF / Computer Operators</t>
  </si>
  <si>
    <t>Stroke Relief / OOF Relief</t>
  </si>
  <si>
    <t>OOF Relief</t>
  </si>
  <si>
    <t>OOF Rel</t>
  </si>
  <si>
    <t>Order of Finish Relief</t>
  </si>
  <si>
    <t>*TLCJ</t>
  </si>
  <si>
    <t>*TLSTR</t>
  </si>
  <si>
    <t>Day</t>
  </si>
  <si>
    <t>Type</t>
  </si>
  <si>
    <t>Start End Judge Relief</t>
  </si>
  <si>
    <t>Turn End Judge Relief</t>
  </si>
  <si>
    <t>Start-Turn-Finish Judge</t>
  </si>
  <si>
    <t>Wallin</t>
  </si>
  <si>
    <t>Bryan</t>
  </si>
  <si>
    <t>*CO</t>
  </si>
  <si>
    <t xml:space="preserve">BOX Chief Judge - </t>
  </si>
  <si>
    <t xml:space="preserve">BOXChief Judge - </t>
  </si>
  <si>
    <t xml:space="preserve"> </t>
  </si>
  <si>
    <t>Team</t>
  </si>
  <si>
    <t>LSC</t>
  </si>
  <si>
    <t>11</t>
  </si>
  <si>
    <t>12</t>
  </si>
  <si>
    <t>Connie Pryor</t>
  </si>
  <si>
    <t>David Mosier</t>
  </si>
  <si>
    <t>Dan Demers</t>
  </si>
  <si>
    <t>Timing Operator</t>
  </si>
  <si>
    <t>Timing Judge</t>
  </si>
  <si>
    <t>REC SE</t>
  </si>
  <si>
    <t>REC TE</t>
  </si>
  <si>
    <t>CTS TE</t>
  </si>
  <si>
    <t>CTS SE</t>
  </si>
  <si>
    <t>Shirt size</t>
  </si>
  <si>
    <t>AO</t>
  </si>
  <si>
    <t>Adminstrative Official</t>
  </si>
  <si>
    <t>CO</t>
  </si>
  <si>
    <t>TO</t>
  </si>
  <si>
    <t>CSAC</t>
  </si>
  <si>
    <t>Distance</t>
  </si>
  <si>
    <t xml:space="preserve">  </t>
  </si>
  <si>
    <t>Bryan Wallin</t>
  </si>
  <si>
    <t>Ralph Jones</t>
  </si>
  <si>
    <t>Jim Frye Memorial</t>
  </si>
  <si>
    <t>12 Under</t>
  </si>
  <si>
    <t>13 Over Girls</t>
  </si>
  <si>
    <t>13 Over Boys</t>
  </si>
  <si>
    <t>Jones</t>
  </si>
  <si>
    <t>Ralph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</si>
</sst>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trike/>
      <sz val="11"/>
      <color indexed="8"/>
      <name val="Calibri"/>
      <family val="2"/>
    </font>
    <font>
      <u/>
      <sz val="11"/>
      <color theme="1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317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4" fillId="0" borderId="0" xfId="0" applyFont="1" applyProtection="1"/>
    <xf numFmtId="0" fontId="14" fillId="0" borderId="0" xfId="0" applyFont="1" applyAlignment="1">
      <alignment vertical="center"/>
    </xf>
    <xf numFmtId="0" fontId="14" fillId="0" borderId="0" xfId="0" applyFont="1"/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wrapText="1"/>
    </xf>
    <xf numFmtId="0" fontId="16" fillId="3" borderId="25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25" xfId="0" applyFill="1" applyBorder="1" applyAlignment="1">
      <alignment horizontal="center" wrapText="1"/>
    </xf>
    <xf numFmtId="0" fontId="0" fillId="3" borderId="25" xfId="0" applyFill="1" applyBorder="1"/>
    <xf numFmtId="0" fontId="0" fillId="3" borderId="0" xfId="0" applyFill="1"/>
    <xf numFmtId="0" fontId="17" fillId="3" borderId="0" xfId="0" applyFont="1" applyFill="1"/>
    <xf numFmtId="0" fontId="0" fillId="3" borderId="36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2" xfId="0" quotePrefix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0" fillId="0" borderId="0" xfId="0" applyBorder="1" applyAlignment="1">
      <alignment horizontal="center"/>
    </xf>
    <xf numFmtId="0" fontId="0" fillId="0" borderId="25" xfId="0" applyFill="1" applyBorder="1"/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16" fillId="3" borderId="23" xfId="0" applyFont="1" applyFill="1" applyBorder="1" applyAlignment="1">
      <alignment horizontal="center"/>
    </xf>
    <xf numFmtId="0" fontId="0" fillId="3" borderId="23" xfId="0" applyFill="1" applyBorder="1"/>
    <xf numFmtId="0" fontId="26" fillId="3" borderId="25" xfId="0" applyFont="1" applyFill="1" applyBorder="1"/>
    <xf numFmtId="0" fontId="17" fillId="3" borderId="25" xfId="0" applyFont="1" applyFill="1" applyBorder="1"/>
    <xf numFmtId="0" fontId="0" fillId="3" borderId="25" xfId="0" applyFont="1" applyFill="1" applyBorder="1"/>
    <xf numFmtId="0" fontId="0" fillId="0" borderId="0" xfId="0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3" fillId="0" borderId="41" xfId="0" applyFont="1" applyFill="1" applyBorder="1"/>
    <xf numFmtId="0" fontId="0" fillId="0" borderId="41" xfId="0" applyFont="1" applyFill="1" applyBorder="1"/>
    <xf numFmtId="0" fontId="0" fillId="0" borderId="42" xfId="0" applyFont="1" applyFill="1" applyBorder="1"/>
    <xf numFmtId="0" fontId="3" fillId="0" borderId="44" xfId="0" applyFont="1" applyFill="1" applyBorder="1"/>
    <xf numFmtId="0" fontId="3" fillId="0" borderId="45" xfId="0" applyFont="1" applyFill="1" applyBorder="1"/>
    <xf numFmtId="0" fontId="3" fillId="0" borderId="44" xfId="0" applyFont="1" applyBorder="1"/>
    <xf numFmtId="0" fontId="0" fillId="0" borderId="0" xfId="0" quotePrefix="1"/>
    <xf numFmtId="0" fontId="0" fillId="0" borderId="0" xfId="0" applyBorder="1" applyAlignment="1">
      <alignment horizontal="center"/>
    </xf>
    <xf numFmtId="0" fontId="0" fillId="0" borderId="25" xfId="0" applyFont="1" applyFill="1" applyBorder="1"/>
    <xf numFmtId="0" fontId="0" fillId="0" borderId="25" xfId="0" applyBorder="1"/>
    <xf numFmtId="0" fontId="3" fillId="0" borderId="25" xfId="0" applyFont="1" applyFill="1" applyBorder="1"/>
    <xf numFmtId="0" fontId="3" fillId="0" borderId="25" xfId="0" applyFont="1" applyBorder="1"/>
    <xf numFmtId="0" fontId="0" fillId="3" borderId="23" xfId="0" applyFont="1" applyFill="1" applyBorder="1"/>
    <xf numFmtId="0" fontId="27" fillId="0" borderId="25" xfId="0" applyFont="1" applyBorder="1" applyAlignment="1">
      <alignment vertical="center"/>
    </xf>
    <xf numFmtId="0" fontId="28" fillId="0" borderId="42" xfId="0" applyFont="1" applyFill="1" applyBorder="1"/>
    <xf numFmtId="0" fontId="11" fillId="0" borderId="41" xfId="0" applyFont="1" applyFill="1" applyBorder="1"/>
    <xf numFmtId="0" fontId="28" fillId="0" borderId="41" xfId="0" applyFont="1" applyFill="1" applyBorder="1"/>
    <xf numFmtId="0" fontId="11" fillId="0" borderId="42" xfId="0" applyFont="1" applyFill="1" applyBorder="1"/>
    <xf numFmtId="0" fontId="11" fillId="0" borderId="43" xfId="0" applyFont="1" applyFill="1" applyBorder="1"/>
    <xf numFmtId="0" fontId="0" fillId="0" borderId="0" xfId="0" applyBorder="1" applyAlignment="1">
      <alignment horizontal="center"/>
    </xf>
    <xf numFmtId="0" fontId="0" fillId="0" borderId="43" xfId="0" applyFont="1" applyFill="1" applyBorder="1"/>
    <xf numFmtId="0" fontId="0" fillId="0" borderId="46" xfId="0" applyFont="1" applyFill="1" applyBorder="1"/>
    <xf numFmtId="0" fontId="5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1" fillId="0" borderId="49" xfId="0" applyFont="1" applyFill="1" applyBorder="1"/>
    <xf numFmtId="0" fontId="5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9" xfId="0" applyFont="1" applyFill="1" applyBorder="1"/>
    <xf numFmtId="0" fontId="3" fillId="0" borderId="49" xfId="0" applyFont="1" applyFill="1" applyBorder="1"/>
    <xf numFmtId="0" fontId="28" fillId="0" borderId="49" xfId="0" applyFont="1" applyFill="1" applyBorder="1"/>
    <xf numFmtId="0" fontId="11" fillId="0" borderId="51" xfId="0" applyFont="1" applyFill="1" applyBorder="1"/>
    <xf numFmtId="0" fontId="5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24" fillId="2" borderId="2" xfId="0" applyFont="1" applyFill="1" applyBorder="1" applyAlignment="1" applyProtection="1">
      <alignment horizontal="center" vertical="center"/>
    </xf>
    <xf numFmtId="0" fontId="25" fillId="0" borderId="2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49" fontId="2" fillId="2" borderId="32" xfId="0" applyNumberFormat="1" applyFont="1" applyFill="1" applyBorder="1" applyAlignment="1" applyProtection="1">
      <alignment horizontal="center" vertical="center"/>
    </xf>
    <xf numFmtId="49" fontId="2" fillId="2" borderId="26" xfId="0" applyNumberFormat="1" applyFont="1" applyFill="1" applyBorder="1" applyAlignment="1" applyProtection="1">
      <alignment horizontal="center" vertical="center"/>
    </xf>
    <xf numFmtId="49" fontId="19" fillId="0" borderId="26" xfId="0" applyNumberFormat="1" applyFont="1" applyBorder="1" applyAlignment="1"/>
    <xf numFmtId="49" fontId="19" fillId="0" borderId="33" xfId="0" applyNumberFormat="1" applyFont="1" applyBorder="1" applyAlignment="1"/>
    <xf numFmtId="0" fontId="20" fillId="2" borderId="35" xfId="0" applyFont="1" applyFill="1" applyBorder="1" applyAlignment="1" applyProtection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1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0" fillId="2" borderId="29" xfId="0" applyFont="1" applyFill="1" applyBorder="1" applyAlignment="1" applyProtection="1">
      <alignment horizontal="right"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right" vertical="center"/>
    </xf>
    <xf numFmtId="0" fontId="1" fillId="2" borderId="10" xfId="0" applyFont="1" applyFill="1" applyBorder="1" applyAlignment="1" applyProtection="1">
      <alignment horizontal="right" vertical="center"/>
    </xf>
    <xf numFmtId="0" fontId="12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28" xfId="0" applyFont="1" applyBorder="1" applyAlignment="1">
      <alignment horizontal="right" vertical="center"/>
    </xf>
    <xf numFmtId="0" fontId="15" fillId="0" borderId="28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2" borderId="27" xfId="0" applyFont="1" applyFill="1" applyBorder="1" applyAlignment="1" applyProtection="1">
      <alignment horizontal="right" vertical="center"/>
    </xf>
    <xf numFmtId="0" fontId="12" fillId="0" borderId="28" xfId="0" applyFont="1" applyBorder="1" applyAlignment="1">
      <alignment vertical="center"/>
    </xf>
    <xf numFmtId="0" fontId="10" fillId="2" borderId="1" xfId="0" applyFont="1" applyFill="1" applyBorder="1" applyAlignment="1" applyProtection="1">
      <alignment horizontal="right" vertical="center"/>
    </xf>
    <xf numFmtId="0" fontId="12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2" xfId="0" applyFont="1" applyBorder="1" applyAlignment="1"/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4" xfId="0" applyFont="1" applyBorder="1" applyAlignment="1"/>
    <xf numFmtId="0" fontId="12" fillId="0" borderId="0" xfId="0" applyFont="1" applyBorder="1" applyAlignment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8" xfId="0" applyFont="1" applyBorder="1" applyAlignment="1"/>
    <xf numFmtId="0" fontId="12" fillId="0" borderId="5" xfId="0" applyFont="1" applyBorder="1" applyAlignment="1"/>
    <xf numFmtId="0" fontId="12" fillId="0" borderId="3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8" fillId="0" borderId="2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24" xfId="0" applyBorder="1" applyAlignment="1"/>
    <xf numFmtId="0" fontId="0" fillId="0" borderId="37" xfId="0" applyBorder="1" applyAlignment="1"/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10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12" fillId="0" borderId="38" xfId="0" applyFont="1" applyBorder="1" applyAlignment="1">
      <alignment horizontal="right" vertical="center"/>
    </xf>
    <xf numFmtId="0" fontId="0" fillId="0" borderId="25" xfId="0" applyBorder="1" applyAlignment="1">
      <alignment horizontal="right"/>
    </xf>
    <xf numFmtId="0" fontId="12" fillId="0" borderId="39" xfId="0" applyFont="1" applyBorder="1" applyAlignment="1">
      <alignment horizontal="right" vertical="center"/>
    </xf>
    <xf numFmtId="0" fontId="0" fillId="0" borderId="40" xfId="0" applyBorder="1" applyAlignment="1">
      <alignment horizontal="right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right" vertical="center"/>
    </xf>
    <xf numFmtId="0" fontId="12" fillId="0" borderId="40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16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12" fillId="0" borderId="25" xfId="0" applyNumberFormat="1" applyFont="1" applyBorder="1" applyAlignment="1">
      <alignment horizontal="right" vertical="center"/>
    </xf>
    <xf numFmtId="0" fontId="0" fillId="0" borderId="25" xfId="0" applyNumberFormat="1" applyBorder="1" applyAlignment="1">
      <alignment horizontal="right"/>
    </xf>
    <xf numFmtId="0" fontId="12" fillId="0" borderId="40" xfId="0" applyNumberFormat="1" applyFont="1" applyBorder="1" applyAlignment="1">
      <alignment horizontal="right" vertical="center"/>
    </xf>
    <xf numFmtId="0" fontId="0" fillId="0" borderId="40" xfId="0" applyNumberFormat="1" applyBorder="1" applyAlignment="1">
      <alignment horizontal="right"/>
    </xf>
    <xf numFmtId="0" fontId="12" fillId="0" borderId="34" xfId="0" applyFont="1" applyBorder="1" applyAlignment="1">
      <alignment horizontal="center" vertical="center"/>
    </xf>
  </cellXfs>
  <cellStyles count="1317"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 2" xfId="2" xr:uid="{00000000-0005-0000-0000-00000C000000}"/>
    <cellStyle name="Hyperlink 2 2" xfId="3" xr:uid="{00000000-0005-0000-0000-00000D000000}"/>
    <cellStyle name="Hyperlink 2 2 10" xfId="4" xr:uid="{00000000-0005-0000-0000-00000E000000}"/>
    <cellStyle name="Hyperlink 2 2 11" xfId="5" xr:uid="{00000000-0005-0000-0000-00000F000000}"/>
    <cellStyle name="Hyperlink 2 2 12" xfId="6" xr:uid="{00000000-0005-0000-0000-000010000000}"/>
    <cellStyle name="Hyperlink 2 2 13" xfId="7" xr:uid="{00000000-0005-0000-0000-000011000000}"/>
    <cellStyle name="Hyperlink 2 2 14" xfId="8" xr:uid="{00000000-0005-0000-0000-000012000000}"/>
    <cellStyle name="Hyperlink 2 2 15" xfId="9" xr:uid="{00000000-0005-0000-0000-000013000000}"/>
    <cellStyle name="Hyperlink 2 2 16" xfId="10" xr:uid="{00000000-0005-0000-0000-000014000000}"/>
    <cellStyle name="Hyperlink 2 2 17" xfId="11" xr:uid="{00000000-0005-0000-0000-000015000000}"/>
    <cellStyle name="Hyperlink 2 2 18" xfId="12" xr:uid="{00000000-0005-0000-0000-000016000000}"/>
    <cellStyle name="Hyperlink 2 2 19" xfId="13" xr:uid="{00000000-0005-0000-0000-000017000000}"/>
    <cellStyle name="Hyperlink 2 2 2" xfId="14" xr:uid="{00000000-0005-0000-0000-000018000000}"/>
    <cellStyle name="Hyperlink 2 2 20" xfId="15" xr:uid="{00000000-0005-0000-0000-000019000000}"/>
    <cellStyle name="Hyperlink 2 2 21" xfId="16" xr:uid="{00000000-0005-0000-0000-00001A000000}"/>
    <cellStyle name="Hyperlink 2 2 22" xfId="17" xr:uid="{00000000-0005-0000-0000-00001B000000}"/>
    <cellStyle name="Hyperlink 2 2 23" xfId="18" xr:uid="{00000000-0005-0000-0000-00001C000000}"/>
    <cellStyle name="Hyperlink 2 2 24" xfId="19" xr:uid="{00000000-0005-0000-0000-00001D000000}"/>
    <cellStyle name="Hyperlink 2 2 25" xfId="20" xr:uid="{00000000-0005-0000-0000-00001E000000}"/>
    <cellStyle name="Hyperlink 2 2 26" xfId="21" xr:uid="{00000000-0005-0000-0000-00001F000000}"/>
    <cellStyle name="Hyperlink 2 2 27" xfId="22" xr:uid="{00000000-0005-0000-0000-000020000000}"/>
    <cellStyle name="Hyperlink 2 2 28" xfId="23" xr:uid="{00000000-0005-0000-0000-000021000000}"/>
    <cellStyle name="Hyperlink 2 2 29" xfId="24" xr:uid="{00000000-0005-0000-0000-000022000000}"/>
    <cellStyle name="Hyperlink 2 2 3" xfId="25" xr:uid="{00000000-0005-0000-0000-000023000000}"/>
    <cellStyle name="Hyperlink 2 2 30" xfId="26" xr:uid="{00000000-0005-0000-0000-000024000000}"/>
    <cellStyle name="Hyperlink 2 2 31" xfId="27" xr:uid="{00000000-0005-0000-0000-000025000000}"/>
    <cellStyle name="Hyperlink 2 2 32" xfId="28" xr:uid="{00000000-0005-0000-0000-000026000000}"/>
    <cellStyle name="Hyperlink 2 2 33" xfId="29" xr:uid="{00000000-0005-0000-0000-000027000000}"/>
    <cellStyle name="Hyperlink 2 2 34" xfId="30" xr:uid="{00000000-0005-0000-0000-000028000000}"/>
    <cellStyle name="Hyperlink 2 2 35" xfId="31" xr:uid="{00000000-0005-0000-0000-000029000000}"/>
    <cellStyle name="Hyperlink 2 2 36" xfId="32" xr:uid="{00000000-0005-0000-0000-00002A000000}"/>
    <cellStyle name="Hyperlink 2 2 37" xfId="33" xr:uid="{00000000-0005-0000-0000-00002B000000}"/>
    <cellStyle name="Hyperlink 2 2 38" xfId="34" xr:uid="{00000000-0005-0000-0000-00002C000000}"/>
    <cellStyle name="Hyperlink 2 2 39" xfId="35" xr:uid="{00000000-0005-0000-0000-00002D000000}"/>
    <cellStyle name="Hyperlink 2 2 4" xfId="36" xr:uid="{00000000-0005-0000-0000-00002E000000}"/>
    <cellStyle name="Hyperlink 2 2 40" xfId="37" xr:uid="{00000000-0005-0000-0000-00002F000000}"/>
    <cellStyle name="Hyperlink 2 2 41" xfId="38" xr:uid="{00000000-0005-0000-0000-000030000000}"/>
    <cellStyle name="Hyperlink 2 2 42" xfId="39" xr:uid="{00000000-0005-0000-0000-000031000000}"/>
    <cellStyle name="Hyperlink 2 2 43" xfId="40" xr:uid="{00000000-0005-0000-0000-000032000000}"/>
    <cellStyle name="Hyperlink 2 2 44" xfId="41" xr:uid="{00000000-0005-0000-0000-000033000000}"/>
    <cellStyle name="Hyperlink 2 2 45" xfId="42" xr:uid="{00000000-0005-0000-0000-000034000000}"/>
    <cellStyle name="Hyperlink 2 2 46" xfId="43" xr:uid="{00000000-0005-0000-0000-000035000000}"/>
    <cellStyle name="Hyperlink 2 2 47" xfId="44" xr:uid="{00000000-0005-0000-0000-000036000000}"/>
    <cellStyle name="Hyperlink 2 2 48" xfId="45" xr:uid="{00000000-0005-0000-0000-000037000000}"/>
    <cellStyle name="Hyperlink 2 2 49" xfId="46" xr:uid="{00000000-0005-0000-0000-000038000000}"/>
    <cellStyle name="Hyperlink 2 2 5" xfId="47" xr:uid="{00000000-0005-0000-0000-000039000000}"/>
    <cellStyle name="Hyperlink 2 2 50" xfId="48" xr:uid="{00000000-0005-0000-0000-00003A000000}"/>
    <cellStyle name="Hyperlink 2 2 51" xfId="49" xr:uid="{00000000-0005-0000-0000-00003B000000}"/>
    <cellStyle name="Hyperlink 2 2 52" xfId="50" xr:uid="{00000000-0005-0000-0000-00003C000000}"/>
    <cellStyle name="Hyperlink 2 2 53" xfId="51" xr:uid="{00000000-0005-0000-0000-00003D000000}"/>
    <cellStyle name="Hyperlink 2 2 54" xfId="52" xr:uid="{00000000-0005-0000-0000-00003E000000}"/>
    <cellStyle name="Hyperlink 2 2 55" xfId="53" xr:uid="{00000000-0005-0000-0000-00003F000000}"/>
    <cellStyle name="Hyperlink 2 2 56" xfId="54" xr:uid="{00000000-0005-0000-0000-000040000000}"/>
    <cellStyle name="Hyperlink 2 2 57" xfId="55" xr:uid="{00000000-0005-0000-0000-000041000000}"/>
    <cellStyle name="Hyperlink 2 2 58" xfId="56" xr:uid="{00000000-0005-0000-0000-000042000000}"/>
    <cellStyle name="Hyperlink 2 2 59" xfId="57" xr:uid="{00000000-0005-0000-0000-000043000000}"/>
    <cellStyle name="Hyperlink 2 2 6" xfId="58" xr:uid="{00000000-0005-0000-0000-000044000000}"/>
    <cellStyle name="Hyperlink 2 2 60" xfId="59" xr:uid="{00000000-0005-0000-0000-000045000000}"/>
    <cellStyle name="Hyperlink 2 2 61" xfId="60" xr:uid="{00000000-0005-0000-0000-000046000000}"/>
    <cellStyle name="Hyperlink 2 2 62" xfId="61" xr:uid="{00000000-0005-0000-0000-000047000000}"/>
    <cellStyle name="Hyperlink 2 2 63" xfId="62" xr:uid="{00000000-0005-0000-0000-000048000000}"/>
    <cellStyle name="Hyperlink 2 2 64" xfId="63" xr:uid="{00000000-0005-0000-0000-000049000000}"/>
    <cellStyle name="Hyperlink 2 2 65" xfId="64" xr:uid="{00000000-0005-0000-0000-00004A000000}"/>
    <cellStyle name="Hyperlink 2 2 66" xfId="65" xr:uid="{00000000-0005-0000-0000-00004B000000}"/>
    <cellStyle name="Hyperlink 2 2 67" xfId="66" xr:uid="{00000000-0005-0000-0000-00004C000000}"/>
    <cellStyle name="Hyperlink 2 2 68" xfId="67" xr:uid="{00000000-0005-0000-0000-00004D000000}"/>
    <cellStyle name="Hyperlink 2 2 69" xfId="68" xr:uid="{00000000-0005-0000-0000-00004E000000}"/>
    <cellStyle name="Hyperlink 2 2 7" xfId="69" xr:uid="{00000000-0005-0000-0000-00004F000000}"/>
    <cellStyle name="Hyperlink 2 2 70" xfId="70" xr:uid="{00000000-0005-0000-0000-000050000000}"/>
    <cellStyle name="Hyperlink 2 2 71" xfId="71" xr:uid="{00000000-0005-0000-0000-000051000000}"/>
    <cellStyle name="Hyperlink 2 2 72" xfId="72" xr:uid="{00000000-0005-0000-0000-000052000000}"/>
    <cellStyle name="Hyperlink 2 2 73" xfId="73" xr:uid="{00000000-0005-0000-0000-000053000000}"/>
    <cellStyle name="Hyperlink 2 2 74" xfId="74" xr:uid="{00000000-0005-0000-0000-000054000000}"/>
    <cellStyle name="Hyperlink 2 2 75" xfId="75" xr:uid="{00000000-0005-0000-0000-000055000000}"/>
    <cellStyle name="Hyperlink 2 2 76" xfId="76" xr:uid="{00000000-0005-0000-0000-000056000000}"/>
    <cellStyle name="Hyperlink 2 2 77" xfId="77" xr:uid="{00000000-0005-0000-0000-000057000000}"/>
    <cellStyle name="Hyperlink 2 2 78" xfId="78" xr:uid="{00000000-0005-0000-0000-000058000000}"/>
    <cellStyle name="Hyperlink 2 2 79" xfId="79" xr:uid="{00000000-0005-0000-0000-000059000000}"/>
    <cellStyle name="Hyperlink 2 2 8" xfId="80" xr:uid="{00000000-0005-0000-0000-00005A000000}"/>
    <cellStyle name="Hyperlink 2 2 80" xfId="81" xr:uid="{00000000-0005-0000-0000-00005B000000}"/>
    <cellStyle name="Hyperlink 2 2 81" xfId="82" xr:uid="{00000000-0005-0000-0000-00005C000000}"/>
    <cellStyle name="Hyperlink 2 2 82" xfId="83" xr:uid="{00000000-0005-0000-0000-00005D000000}"/>
    <cellStyle name="Hyperlink 2 2 83" xfId="84" xr:uid="{00000000-0005-0000-0000-00005E000000}"/>
    <cellStyle name="Hyperlink 2 2 84" xfId="85" xr:uid="{00000000-0005-0000-0000-00005F000000}"/>
    <cellStyle name="Hyperlink 2 2 85" xfId="86" xr:uid="{00000000-0005-0000-0000-000060000000}"/>
    <cellStyle name="Hyperlink 2 2 86" xfId="87" xr:uid="{00000000-0005-0000-0000-000061000000}"/>
    <cellStyle name="Hyperlink 2 2 9" xfId="88" xr:uid="{00000000-0005-0000-0000-000062000000}"/>
    <cellStyle name="Hyperlink 2 3" xfId="89" xr:uid="{00000000-0005-0000-0000-000063000000}"/>
    <cellStyle name="Hyperlink 2 3 10" xfId="90" xr:uid="{00000000-0005-0000-0000-000064000000}"/>
    <cellStyle name="Hyperlink 2 3 11" xfId="91" xr:uid="{00000000-0005-0000-0000-000065000000}"/>
    <cellStyle name="Hyperlink 2 3 12" xfId="92" xr:uid="{00000000-0005-0000-0000-000066000000}"/>
    <cellStyle name="Hyperlink 2 3 13" xfId="93" xr:uid="{00000000-0005-0000-0000-000067000000}"/>
    <cellStyle name="Hyperlink 2 3 14" xfId="94" xr:uid="{00000000-0005-0000-0000-000068000000}"/>
    <cellStyle name="Hyperlink 2 3 15" xfId="95" xr:uid="{00000000-0005-0000-0000-000069000000}"/>
    <cellStyle name="Hyperlink 2 3 16" xfId="96" xr:uid="{00000000-0005-0000-0000-00006A000000}"/>
    <cellStyle name="Hyperlink 2 3 17" xfId="97" xr:uid="{00000000-0005-0000-0000-00006B000000}"/>
    <cellStyle name="Hyperlink 2 3 18" xfId="98" xr:uid="{00000000-0005-0000-0000-00006C000000}"/>
    <cellStyle name="Hyperlink 2 3 19" xfId="99" xr:uid="{00000000-0005-0000-0000-00006D000000}"/>
    <cellStyle name="Hyperlink 2 3 2" xfId="100" xr:uid="{00000000-0005-0000-0000-00006E000000}"/>
    <cellStyle name="Hyperlink 2 3 20" xfId="101" xr:uid="{00000000-0005-0000-0000-00006F000000}"/>
    <cellStyle name="Hyperlink 2 3 21" xfId="102" xr:uid="{00000000-0005-0000-0000-000070000000}"/>
    <cellStyle name="Hyperlink 2 3 22" xfId="103" xr:uid="{00000000-0005-0000-0000-000071000000}"/>
    <cellStyle name="Hyperlink 2 3 23" xfId="104" xr:uid="{00000000-0005-0000-0000-000072000000}"/>
    <cellStyle name="Hyperlink 2 3 24" xfId="105" xr:uid="{00000000-0005-0000-0000-000073000000}"/>
    <cellStyle name="Hyperlink 2 3 25" xfId="106" xr:uid="{00000000-0005-0000-0000-000074000000}"/>
    <cellStyle name="Hyperlink 2 3 26" xfId="107" xr:uid="{00000000-0005-0000-0000-000075000000}"/>
    <cellStyle name="Hyperlink 2 3 27" xfId="108" xr:uid="{00000000-0005-0000-0000-000076000000}"/>
    <cellStyle name="Hyperlink 2 3 28" xfId="109" xr:uid="{00000000-0005-0000-0000-000077000000}"/>
    <cellStyle name="Hyperlink 2 3 29" xfId="110" xr:uid="{00000000-0005-0000-0000-000078000000}"/>
    <cellStyle name="Hyperlink 2 3 3" xfId="111" xr:uid="{00000000-0005-0000-0000-000079000000}"/>
    <cellStyle name="Hyperlink 2 3 30" xfId="112" xr:uid="{00000000-0005-0000-0000-00007A000000}"/>
    <cellStyle name="Hyperlink 2 3 31" xfId="113" xr:uid="{00000000-0005-0000-0000-00007B000000}"/>
    <cellStyle name="Hyperlink 2 3 32" xfId="114" xr:uid="{00000000-0005-0000-0000-00007C000000}"/>
    <cellStyle name="Hyperlink 2 3 33" xfId="115" xr:uid="{00000000-0005-0000-0000-00007D000000}"/>
    <cellStyle name="Hyperlink 2 3 34" xfId="116" xr:uid="{00000000-0005-0000-0000-00007E000000}"/>
    <cellStyle name="Hyperlink 2 3 35" xfId="117" xr:uid="{00000000-0005-0000-0000-00007F000000}"/>
    <cellStyle name="Hyperlink 2 3 36" xfId="118" xr:uid="{00000000-0005-0000-0000-000080000000}"/>
    <cellStyle name="Hyperlink 2 3 37" xfId="119" xr:uid="{00000000-0005-0000-0000-000081000000}"/>
    <cellStyle name="Hyperlink 2 3 38" xfId="120" xr:uid="{00000000-0005-0000-0000-000082000000}"/>
    <cellStyle name="Hyperlink 2 3 39" xfId="121" xr:uid="{00000000-0005-0000-0000-000083000000}"/>
    <cellStyle name="Hyperlink 2 3 4" xfId="122" xr:uid="{00000000-0005-0000-0000-000084000000}"/>
    <cellStyle name="Hyperlink 2 3 40" xfId="123" xr:uid="{00000000-0005-0000-0000-000085000000}"/>
    <cellStyle name="Hyperlink 2 3 41" xfId="124" xr:uid="{00000000-0005-0000-0000-000086000000}"/>
    <cellStyle name="Hyperlink 2 3 42" xfId="125" xr:uid="{00000000-0005-0000-0000-000087000000}"/>
    <cellStyle name="Hyperlink 2 3 43" xfId="126" xr:uid="{00000000-0005-0000-0000-000088000000}"/>
    <cellStyle name="Hyperlink 2 3 44" xfId="127" xr:uid="{00000000-0005-0000-0000-000089000000}"/>
    <cellStyle name="Hyperlink 2 3 45" xfId="128" xr:uid="{00000000-0005-0000-0000-00008A000000}"/>
    <cellStyle name="Hyperlink 2 3 46" xfId="129" xr:uid="{00000000-0005-0000-0000-00008B000000}"/>
    <cellStyle name="Hyperlink 2 3 47" xfId="130" xr:uid="{00000000-0005-0000-0000-00008C000000}"/>
    <cellStyle name="Hyperlink 2 3 48" xfId="131" xr:uid="{00000000-0005-0000-0000-00008D000000}"/>
    <cellStyle name="Hyperlink 2 3 49" xfId="132" xr:uid="{00000000-0005-0000-0000-00008E000000}"/>
    <cellStyle name="Hyperlink 2 3 5" xfId="133" xr:uid="{00000000-0005-0000-0000-00008F000000}"/>
    <cellStyle name="Hyperlink 2 3 50" xfId="134" xr:uid="{00000000-0005-0000-0000-000090000000}"/>
    <cellStyle name="Hyperlink 2 3 51" xfId="135" xr:uid="{00000000-0005-0000-0000-000091000000}"/>
    <cellStyle name="Hyperlink 2 3 52" xfId="136" xr:uid="{00000000-0005-0000-0000-000092000000}"/>
    <cellStyle name="Hyperlink 2 3 53" xfId="137" xr:uid="{00000000-0005-0000-0000-000093000000}"/>
    <cellStyle name="Hyperlink 2 3 54" xfId="138" xr:uid="{00000000-0005-0000-0000-000094000000}"/>
    <cellStyle name="Hyperlink 2 3 55" xfId="139" xr:uid="{00000000-0005-0000-0000-000095000000}"/>
    <cellStyle name="Hyperlink 2 3 56" xfId="140" xr:uid="{00000000-0005-0000-0000-000096000000}"/>
    <cellStyle name="Hyperlink 2 3 57" xfId="141" xr:uid="{00000000-0005-0000-0000-000097000000}"/>
    <cellStyle name="Hyperlink 2 3 58" xfId="142" xr:uid="{00000000-0005-0000-0000-000098000000}"/>
    <cellStyle name="Hyperlink 2 3 59" xfId="143" xr:uid="{00000000-0005-0000-0000-000099000000}"/>
    <cellStyle name="Hyperlink 2 3 6" xfId="144" xr:uid="{00000000-0005-0000-0000-00009A000000}"/>
    <cellStyle name="Hyperlink 2 3 60" xfId="145" xr:uid="{00000000-0005-0000-0000-00009B000000}"/>
    <cellStyle name="Hyperlink 2 3 61" xfId="146" xr:uid="{00000000-0005-0000-0000-00009C000000}"/>
    <cellStyle name="Hyperlink 2 3 62" xfId="147" xr:uid="{00000000-0005-0000-0000-00009D000000}"/>
    <cellStyle name="Hyperlink 2 3 63" xfId="148" xr:uid="{00000000-0005-0000-0000-00009E000000}"/>
    <cellStyle name="Hyperlink 2 3 64" xfId="149" xr:uid="{00000000-0005-0000-0000-00009F000000}"/>
    <cellStyle name="Hyperlink 2 3 65" xfId="150" xr:uid="{00000000-0005-0000-0000-0000A0000000}"/>
    <cellStyle name="Hyperlink 2 3 66" xfId="151" xr:uid="{00000000-0005-0000-0000-0000A1000000}"/>
    <cellStyle name="Hyperlink 2 3 67" xfId="152" xr:uid="{00000000-0005-0000-0000-0000A2000000}"/>
    <cellStyle name="Hyperlink 2 3 68" xfId="153" xr:uid="{00000000-0005-0000-0000-0000A3000000}"/>
    <cellStyle name="Hyperlink 2 3 69" xfId="154" xr:uid="{00000000-0005-0000-0000-0000A4000000}"/>
    <cellStyle name="Hyperlink 2 3 7" xfId="155" xr:uid="{00000000-0005-0000-0000-0000A5000000}"/>
    <cellStyle name="Hyperlink 2 3 70" xfId="156" xr:uid="{00000000-0005-0000-0000-0000A6000000}"/>
    <cellStyle name="Hyperlink 2 3 71" xfId="157" xr:uid="{00000000-0005-0000-0000-0000A7000000}"/>
    <cellStyle name="Hyperlink 2 3 72" xfId="158" xr:uid="{00000000-0005-0000-0000-0000A8000000}"/>
    <cellStyle name="Hyperlink 2 3 73" xfId="159" xr:uid="{00000000-0005-0000-0000-0000A9000000}"/>
    <cellStyle name="Hyperlink 2 3 74" xfId="160" xr:uid="{00000000-0005-0000-0000-0000AA000000}"/>
    <cellStyle name="Hyperlink 2 3 75" xfId="161" xr:uid="{00000000-0005-0000-0000-0000AB000000}"/>
    <cellStyle name="Hyperlink 2 3 76" xfId="162" xr:uid="{00000000-0005-0000-0000-0000AC000000}"/>
    <cellStyle name="Hyperlink 2 3 77" xfId="163" xr:uid="{00000000-0005-0000-0000-0000AD000000}"/>
    <cellStyle name="Hyperlink 2 3 78" xfId="164" xr:uid="{00000000-0005-0000-0000-0000AE000000}"/>
    <cellStyle name="Hyperlink 2 3 79" xfId="165" xr:uid="{00000000-0005-0000-0000-0000AF000000}"/>
    <cellStyle name="Hyperlink 2 3 8" xfId="166" xr:uid="{00000000-0005-0000-0000-0000B0000000}"/>
    <cellStyle name="Hyperlink 2 3 80" xfId="167" xr:uid="{00000000-0005-0000-0000-0000B1000000}"/>
    <cellStyle name="Hyperlink 2 3 81" xfId="168" xr:uid="{00000000-0005-0000-0000-0000B2000000}"/>
    <cellStyle name="Hyperlink 2 3 82" xfId="169" xr:uid="{00000000-0005-0000-0000-0000B3000000}"/>
    <cellStyle name="Hyperlink 2 3 83" xfId="170" xr:uid="{00000000-0005-0000-0000-0000B4000000}"/>
    <cellStyle name="Hyperlink 2 3 84" xfId="171" xr:uid="{00000000-0005-0000-0000-0000B5000000}"/>
    <cellStyle name="Hyperlink 2 3 85" xfId="172" xr:uid="{00000000-0005-0000-0000-0000B6000000}"/>
    <cellStyle name="Hyperlink 2 3 86" xfId="173" xr:uid="{00000000-0005-0000-0000-0000B7000000}"/>
    <cellStyle name="Hyperlink 2 3 9" xfId="174" xr:uid="{00000000-0005-0000-0000-0000B8000000}"/>
    <cellStyle name="Hyperlink 2 4" xfId="175" xr:uid="{00000000-0005-0000-0000-0000B9000000}"/>
    <cellStyle name="Hyperlink 2 4 10" xfId="176" xr:uid="{00000000-0005-0000-0000-0000BA000000}"/>
    <cellStyle name="Hyperlink 2 4 11" xfId="177" xr:uid="{00000000-0005-0000-0000-0000BB000000}"/>
    <cellStyle name="Hyperlink 2 4 12" xfId="178" xr:uid="{00000000-0005-0000-0000-0000BC000000}"/>
    <cellStyle name="Hyperlink 2 4 13" xfId="179" xr:uid="{00000000-0005-0000-0000-0000BD000000}"/>
    <cellStyle name="Hyperlink 2 4 14" xfId="180" xr:uid="{00000000-0005-0000-0000-0000BE000000}"/>
    <cellStyle name="Hyperlink 2 4 15" xfId="181" xr:uid="{00000000-0005-0000-0000-0000BF000000}"/>
    <cellStyle name="Hyperlink 2 4 16" xfId="182" xr:uid="{00000000-0005-0000-0000-0000C0000000}"/>
    <cellStyle name="Hyperlink 2 4 17" xfId="183" xr:uid="{00000000-0005-0000-0000-0000C1000000}"/>
    <cellStyle name="Hyperlink 2 4 18" xfId="184" xr:uid="{00000000-0005-0000-0000-0000C2000000}"/>
    <cellStyle name="Hyperlink 2 4 19" xfId="185" xr:uid="{00000000-0005-0000-0000-0000C3000000}"/>
    <cellStyle name="Hyperlink 2 4 2" xfId="186" xr:uid="{00000000-0005-0000-0000-0000C4000000}"/>
    <cellStyle name="Hyperlink 2 4 20" xfId="187" xr:uid="{00000000-0005-0000-0000-0000C5000000}"/>
    <cellStyle name="Hyperlink 2 4 21" xfId="188" xr:uid="{00000000-0005-0000-0000-0000C6000000}"/>
    <cellStyle name="Hyperlink 2 4 22" xfId="189" xr:uid="{00000000-0005-0000-0000-0000C7000000}"/>
    <cellStyle name="Hyperlink 2 4 23" xfId="190" xr:uid="{00000000-0005-0000-0000-0000C8000000}"/>
    <cellStyle name="Hyperlink 2 4 24" xfId="191" xr:uid="{00000000-0005-0000-0000-0000C9000000}"/>
    <cellStyle name="Hyperlink 2 4 25" xfId="192" xr:uid="{00000000-0005-0000-0000-0000CA000000}"/>
    <cellStyle name="Hyperlink 2 4 26" xfId="193" xr:uid="{00000000-0005-0000-0000-0000CB000000}"/>
    <cellStyle name="Hyperlink 2 4 27" xfId="194" xr:uid="{00000000-0005-0000-0000-0000CC000000}"/>
    <cellStyle name="Hyperlink 2 4 28" xfId="195" xr:uid="{00000000-0005-0000-0000-0000CD000000}"/>
    <cellStyle name="Hyperlink 2 4 29" xfId="196" xr:uid="{00000000-0005-0000-0000-0000CE000000}"/>
    <cellStyle name="Hyperlink 2 4 3" xfId="197" xr:uid="{00000000-0005-0000-0000-0000CF000000}"/>
    <cellStyle name="Hyperlink 2 4 30" xfId="198" xr:uid="{00000000-0005-0000-0000-0000D0000000}"/>
    <cellStyle name="Hyperlink 2 4 31" xfId="199" xr:uid="{00000000-0005-0000-0000-0000D1000000}"/>
    <cellStyle name="Hyperlink 2 4 32" xfId="200" xr:uid="{00000000-0005-0000-0000-0000D2000000}"/>
    <cellStyle name="Hyperlink 2 4 33" xfId="201" xr:uid="{00000000-0005-0000-0000-0000D3000000}"/>
    <cellStyle name="Hyperlink 2 4 34" xfId="202" xr:uid="{00000000-0005-0000-0000-0000D4000000}"/>
    <cellStyle name="Hyperlink 2 4 35" xfId="203" xr:uid="{00000000-0005-0000-0000-0000D5000000}"/>
    <cellStyle name="Hyperlink 2 4 36" xfId="204" xr:uid="{00000000-0005-0000-0000-0000D6000000}"/>
    <cellStyle name="Hyperlink 2 4 37" xfId="205" xr:uid="{00000000-0005-0000-0000-0000D7000000}"/>
    <cellStyle name="Hyperlink 2 4 38" xfId="206" xr:uid="{00000000-0005-0000-0000-0000D8000000}"/>
    <cellStyle name="Hyperlink 2 4 39" xfId="207" xr:uid="{00000000-0005-0000-0000-0000D9000000}"/>
    <cellStyle name="Hyperlink 2 4 4" xfId="208" xr:uid="{00000000-0005-0000-0000-0000DA000000}"/>
    <cellStyle name="Hyperlink 2 4 40" xfId="209" xr:uid="{00000000-0005-0000-0000-0000DB000000}"/>
    <cellStyle name="Hyperlink 2 4 41" xfId="210" xr:uid="{00000000-0005-0000-0000-0000DC000000}"/>
    <cellStyle name="Hyperlink 2 4 42" xfId="211" xr:uid="{00000000-0005-0000-0000-0000DD000000}"/>
    <cellStyle name="Hyperlink 2 4 43" xfId="212" xr:uid="{00000000-0005-0000-0000-0000DE000000}"/>
    <cellStyle name="Hyperlink 2 4 44" xfId="213" xr:uid="{00000000-0005-0000-0000-0000DF000000}"/>
    <cellStyle name="Hyperlink 2 4 45" xfId="214" xr:uid="{00000000-0005-0000-0000-0000E0000000}"/>
    <cellStyle name="Hyperlink 2 4 46" xfId="215" xr:uid="{00000000-0005-0000-0000-0000E1000000}"/>
    <cellStyle name="Hyperlink 2 4 47" xfId="216" xr:uid="{00000000-0005-0000-0000-0000E2000000}"/>
    <cellStyle name="Hyperlink 2 4 48" xfId="217" xr:uid="{00000000-0005-0000-0000-0000E3000000}"/>
    <cellStyle name="Hyperlink 2 4 49" xfId="218" xr:uid="{00000000-0005-0000-0000-0000E4000000}"/>
    <cellStyle name="Hyperlink 2 4 5" xfId="219" xr:uid="{00000000-0005-0000-0000-0000E5000000}"/>
    <cellStyle name="Hyperlink 2 4 50" xfId="220" xr:uid="{00000000-0005-0000-0000-0000E6000000}"/>
    <cellStyle name="Hyperlink 2 4 51" xfId="221" xr:uid="{00000000-0005-0000-0000-0000E7000000}"/>
    <cellStyle name="Hyperlink 2 4 52" xfId="222" xr:uid="{00000000-0005-0000-0000-0000E8000000}"/>
    <cellStyle name="Hyperlink 2 4 53" xfId="223" xr:uid="{00000000-0005-0000-0000-0000E9000000}"/>
    <cellStyle name="Hyperlink 2 4 54" xfId="224" xr:uid="{00000000-0005-0000-0000-0000EA000000}"/>
    <cellStyle name="Hyperlink 2 4 55" xfId="225" xr:uid="{00000000-0005-0000-0000-0000EB000000}"/>
    <cellStyle name="Hyperlink 2 4 56" xfId="226" xr:uid="{00000000-0005-0000-0000-0000EC000000}"/>
    <cellStyle name="Hyperlink 2 4 57" xfId="227" xr:uid="{00000000-0005-0000-0000-0000ED000000}"/>
    <cellStyle name="Hyperlink 2 4 58" xfId="228" xr:uid="{00000000-0005-0000-0000-0000EE000000}"/>
    <cellStyle name="Hyperlink 2 4 59" xfId="229" xr:uid="{00000000-0005-0000-0000-0000EF000000}"/>
    <cellStyle name="Hyperlink 2 4 6" xfId="230" xr:uid="{00000000-0005-0000-0000-0000F0000000}"/>
    <cellStyle name="Hyperlink 2 4 60" xfId="231" xr:uid="{00000000-0005-0000-0000-0000F1000000}"/>
    <cellStyle name="Hyperlink 2 4 61" xfId="232" xr:uid="{00000000-0005-0000-0000-0000F2000000}"/>
    <cellStyle name="Hyperlink 2 4 62" xfId="233" xr:uid="{00000000-0005-0000-0000-0000F3000000}"/>
    <cellStyle name="Hyperlink 2 4 63" xfId="234" xr:uid="{00000000-0005-0000-0000-0000F4000000}"/>
    <cellStyle name="Hyperlink 2 4 64" xfId="235" xr:uid="{00000000-0005-0000-0000-0000F5000000}"/>
    <cellStyle name="Hyperlink 2 4 65" xfId="236" xr:uid="{00000000-0005-0000-0000-0000F6000000}"/>
    <cellStyle name="Hyperlink 2 4 66" xfId="237" xr:uid="{00000000-0005-0000-0000-0000F7000000}"/>
    <cellStyle name="Hyperlink 2 4 67" xfId="238" xr:uid="{00000000-0005-0000-0000-0000F8000000}"/>
    <cellStyle name="Hyperlink 2 4 68" xfId="239" xr:uid="{00000000-0005-0000-0000-0000F9000000}"/>
    <cellStyle name="Hyperlink 2 4 69" xfId="240" xr:uid="{00000000-0005-0000-0000-0000FA000000}"/>
    <cellStyle name="Hyperlink 2 4 7" xfId="241" xr:uid="{00000000-0005-0000-0000-0000FB000000}"/>
    <cellStyle name="Hyperlink 2 4 70" xfId="242" xr:uid="{00000000-0005-0000-0000-0000FC000000}"/>
    <cellStyle name="Hyperlink 2 4 71" xfId="243" xr:uid="{00000000-0005-0000-0000-0000FD000000}"/>
    <cellStyle name="Hyperlink 2 4 72" xfId="244" xr:uid="{00000000-0005-0000-0000-0000FE000000}"/>
    <cellStyle name="Hyperlink 2 4 73" xfId="245" xr:uid="{00000000-0005-0000-0000-0000FF000000}"/>
    <cellStyle name="Hyperlink 2 4 74" xfId="246" xr:uid="{00000000-0005-0000-0000-000000010000}"/>
    <cellStyle name="Hyperlink 2 4 75" xfId="247" xr:uid="{00000000-0005-0000-0000-000001010000}"/>
    <cellStyle name="Hyperlink 2 4 76" xfId="248" xr:uid="{00000000-0005-0000-0000-000002010000}"/>
    <cellStyle name="Hyperlink 2 4 77" xfId="249" xr:uid="{00000000-0005-0000-0000-000003010000}"/>
    <cellStyle name="Hyperlink 2 4 78" xfId="250" xr:uid="{00000000-0005-0000-0000-000004010000}"/>
    <cellStyle name="Hyperlink 2 4 79" xfId="251" xr:uid="{00000000-0005-0000-0000-000005010000}"/>
    <cellStyle name="Hyperlink 2 4 8" xfId="252" xr:uid="{00000000-0005-0000-0000-000006010000}"/>
    <cellStyle name="Hyperlink 2 4 80" xfId="253" xr:uid="{00000000-0005-0000-0000-000007010000}"/>
    <cellStyle name="Hyperlink 2 4 81" xfId="254" xr:uid="{00000000-0005-0000-0000-000008010000}"/>
    <cellStyle name="Hyperlink 2 4 82" xfId="255" xr:uid="{00000000-0005-0000-0000-000009010000}"/>
    <cellStyle name="Hyperlink 2 4 83" xfId="256" xr:uid="{00000000-0005-0000-0000-00000A010000}"/>
    <cellStyle name="Hyperlink 2 4 84" xfId="257" xr:uid="{00000000-0005-0000-0000-00000B010000}"/>
    <cellStyle name="Hyperlink 2 4 85" xfId="258" xr:uid="{00000000-0005-0000-0000-00000C010000}"/>
    <cellStyle name="Hyperlink 2 4 86" xfId="259" xr:uid="{00000000-0005-0000-0000-00000D010000}"/>
    <cellStyle name="Hyperlink 2 4 9" xfId="260" xr:uid="{00000000-0005-0000-0000-00000E010000}"/>
    <cellStyle name="Hyperlink 2 5" xfId="261" xr:uid="{00000000-0005-0000-0000-00000F010000}"/>
    <cellStyle name="Hyperlink 2 5 10" xfId="262" xr:uid="{00000000-0005-0000-0000-000010010000}"/>
    <cellStyle name="Hyperlink 2 5 11" xfId="263" xr:uid="{00000000-0005-0000-0000-000011010000}"/>
    <cellStyle name="Hyperlink 2 5 12" xfId="264" xr:uid="{00000000-0005-0000-0000-000012010000}"/>
    <cellStyle name="Hyperlink 2 5 13" xfId="265" xr:uid="{00000000-0005-0000-0000-000013010000}"/>
    <cellStyle name="Hyperlink 2 5 14" xfId="266" xr:uid="{00000000-0005-0000-0000-000014010000}"/>
    <cellStyle name="Hyperlink 2 5 15" xfId="267" xr:uid="{00000000-0005-0000-0000-000015010000}"/>
    <cellStyle name="Hyperlink 2 5 16" xfId="268" xr:uid="{00000000-0005-0000-0000-000016010000}"/>
    <cellStyle name="Hyperlink 2 5 17" xfId="269" xr:uid="{00000000-0005-0000-0000-000017010000}"/>
    <cellStyle name="Hyperlink 2 5 18" xfId="270" xr:uid="{00000000-0005-0000-0000-000018010000}"/>
    <cellStyle name="Hyperlink 2 5 19" xfId="271" xr:uid="{00000000-0005-0000-0000-000019010000}"/>
    <cellStyle name="Hyperlink 2 5 2" xfId="272" xr:uid="{00000000-0005-0000-0000-00001A010000}"/>
    <cellStyle name="Hyperlink 2 5 20" xfId="273" xr:uid="{00000000-0005-0000-0000-00001B010000}"/>
    <cellStyle name="Hyperlink 2 5 21" xfId="274" xr:uid="{00000000-0005-0000-0000-00001C010000}"/>
    <cellStyle name="Hyperlink 2 5 22" xfId="275" xr:uid="{00000000-0005-0000-0000-00001D010000}"/>
    <cellStyle name="Hyperlink 2 5 23" xfId="276" xr:uid="{00000000-0005-0000-0000-00001E010000}"/>
    <cellStyle name="Hyperlink 2 5 24" xfId="277" xr:uid="{00000000-0005-0000-0000-00001F010000}"/>
    <cellStyle name="Hyperlink 2 5 25" xfId="278" xr:uid="{00000000-0005-0000-0000-000020010000}"/>
    <cellStyle name="Hyperlink 2 5 26" xfId="279" xr:uid="{00000000-0005-0000-0000-000021010000}"/>
    <cellStyle name="Hyperlink 2 5 27" xfId="280" xr:uid="{00000000-0005-0000-0000-000022010000}"/>
    <cellStyle name="Hyperlink 2 5 28" xfId="281" xr:uid="{00000000-0005-0000-0000-000023010000}"/>
    <cellStyle name="Hyperlink 2 5 29" xfId="282" xr:uid="{00000000-0005-0000-0000-000024010000}"/>
    <cellStyle name="Hyperlink 2 5 3" xfId="283" xr:uid="{00000000-0005-0000-0000-000025010000}"/>
    <cellStyle name="Hyperlink 2 5 30" xfId="284" xr:uid="{00000000-0005-0000-0000-000026010000}"/>
    <cellStyle name="Hyperlink 2 5 31" xfId="285" xr:uid="{00000000-0005-0000-0000-000027010000}"/>
    <cellStyle name="Hyperlink 2 5 32" xfId="286" xr:uid="{00000000-0005-0000-0000-000028010000}"/>
    <cellStyle name="Hyperlink 2 5 33" xfId="287" xr:uid="{00000000-0005-0000-0000-000029010000}"/>
    <cellStyle name="Hyperlink 2 5 34" xfId="288" xr:uid="{00000000-0005-0000-0000-00002A010000}"/>
    <cellStyle name="Hyperlink 2 5 35" xfId="289" xr:uid="{00000000-0005-0000-0000-00002B010000}"/>
    <cellStyle name="Hyperlink 2 5 36" xfId="290" xr:uid="{00000000-0005-0000-0000-00002C010000}"/>
    <cellStyle name="Hyperlink 2 5 37" xfId="291" xr:uid="{00000000-0005-0000-0000-00002D010000}"/>
    <cellStyle name="Hyperlink 2 5 38" xfId="292" xr:uid="{00000000-0005-0000-0000-00002E010000}"/>
    <cellStyle name="Hyperlink 2 5 39" xfId="293" xr:uid="{00000000-0005-0000-0000-00002F010000}"/>
    <cellStyle name="Hyperlink 2 5 4" xfId="294" xr:uid="{00000000-0005-0000-0000-000030010000}"/>
    <cellStyle name="Hyperlink 2 5 40" xfId="295" xr:uid="{00000000-0005-0000-0000-000031010000}"/>
    <cellStyle name="Hyperlink 2 5 41" xfId="296" xr:uid="{00000000-0005-0000-0000-000032010000}"/>
    <cellStyle name="Hyperlink 2 5 42" xfId="297" xr:uid="{00000000-0005-0000-0000-000033010000}"/>
    <cellStyle name="Hyperlink 2 5 43" xfId="298" xr:uid="{00000000-0005-0000-0000-000034010000}"/>
    <cellStyle name="Hyperlink 2 5 44" xfId="299" xr:uid="{00000000-0005-0000-0000-000035010000}"/>
    <cellStyle name="Hyperlink 2 5 45" xfId="300" xr:uid="{00000000-0005-0000-0000-000036010000}"/>
    <cellStyle name="Hyperlink 2 5 46" xfId="301" xr:uid="{00000000-0005-0000-0000-000037010000}"/>
    <cellStyle name="Hyperlink 2 5 47" xfId="302" xr:uid="{00000000-0005-0000-0000-000038010000}"/>
    <cellStyle name="Hyperlink 2 5 48" xfId="303" xr:uid="{00000000-0005-0000-0000-000039010000}"/>
    <cellStyle name="Hyperlink 2 5 49" xfId="304" xr:uid="{00000000-0005-0000-0000-00003A010000}"/>
    <cellStyle name="Hyperlink 2 5 5" xfId="305" xr:uid="{00000000-0005-0000-0000-00003B010000}"/>
    <cellStyle name="Hyperlink 2 5 50" xfId="306" xr:uid="{00000000-0005-0000-0000-00003C010000}"/>
    <cellStyle name="Hyperlink 2 5 51" xfId="307" xr:uid="{00000000-0005-0000-0000-00003D010000}"/>
    <cellStyle name="Hyperlink 2 5 52" xfId="308" xr:uid="{00000000-0005-0000-0000-00003E010000}"/>
    <cellStyle name="Hyperlink 2 5 53" xfId="309" xr:uid="{00000000-0005-0000-0000-00003F010000}"/>
    <cellStyle name="Hyperlink 2 5 54" xfId="310" xr:uid="{00000000-0005-0000-0000-000040010000}"/>
    <cellStyle name="Hyperlink 2 5 55" xfId="311" xr:uid="{00000000-0005-0000-0000-000041010000}"/>
    <cellStyle name="Hyperlink 2 5 56" xfId="312" xr:uid="{00000000-0005-0000-0000-000042010000}"/>
    <cellStyle name="Hyperlink 2 5 57" xfId="313" xr:uid="{00000000-0005-0000-0000-000043010000}"/>
    <cellStyle name="Hyperlink 2 5 58" xfId="314" xr:uid="{00000000-0005-0000-0000-000044010000}"/>
    <cellStyle name="Hyperlink 2 5 59" xfId="315" xr:uid="{00000000-0005-0000-0000-000045010000}"/>
    <cellStyle name="Hyperlink 2 5 6" xfId="316" xr:uid="{00000000-0005-0000-0000-000046010000}"/>
    <cellStyle name="Hyperlink 2 5 60" xfId="317" xr:uid="{00000000-0005-0000-0000-000047010000}"/>
    <cellStyle name="Hyperlink 2 5 61" xfId="318" xr:uid="{00000000-0005-0000-0000-000048010000}"/>
    <cellStyle name="Hyperlink 2 5 62" xfId="319" xr:uid="{00000000-0005-0000-0000-000049010000}"/>
    <cellStyle name="Hyperlink 2 5 63" xfId="320" xr:uid="{00000000-0005-0000-0000-00004A010000}"/>
    <cellStyle name="Hyperlink 2 5 64" xfId="321" xr:uid="{00000000-0005-0000-0000-00004B010000}"/>
    <cellStyle name="Hyperlink 2 5 65" xfId="322" xr:uid="{00000000-0005-0000-0000-00004C010000}"/>
    <cellStyle name="Hyperlink 2 5 66" xfId="323" xr:uid="{00000000-0005-0000-0000-00004D010000}"/>
    <cellStyle name="Hyperlink 2 5 67" xfId="324" xr:uid="{00000000-0005-0000-0000-00004E010000}"/>
    <cellStyle name="Hyperlink 2 5 68" xfId="325" xr:uid="{00000000-0005-0000-0000-00004F010000}"/>
    <cellStyle name="Hyperlink 2 5 69" xfId="326" xr:uid="{00000000-0005-0000-0000-000050010000}"/>
    <cellStyle name="Hyperlink 2 5 7" xfId="327" xr:uid="{00000000-0005-0000-0000-000051010000}"/>
    <cellStyle name="Hyperlink 2 5 70" xfId="328" xr:uid="{00000000-0005-0000-0000-000052010000}"/>
    <cellStyle name="Hyperlink 2 5 71" xfId="329" xr:uid="{00000000-0005-0000-0000-000053010000}"/>
    <cellStyle name="Hyperlink 2 5 72" xfId="330" xr:uid="{00000000-0005-0000-0000-000054010000}"/>
    <cellStyle name="Hyperlink 2 5 73" xfId="331" xr:uid="{00000000-0005-0000-0000-000055010000}"/>
    <cellStyle name="Hyperlink 2 5 74" xfId="332" xr:uid="{00000000-0005-0000-0000-000056010000}"/>
    <cellStyle name="Hyperlink 2 5 75" xfId="333" xr:uid="{00000000-0005-0000-0000-000057010000}"/>
    <cellStyle name="Hyperlink 2 5 76" xfId="334" xr:uid="{00000000-0005-0000-0000-000058010000}"/>
    <cellStyle name="Hyperlink 2 5 77" xfId="335" xr:uid="{00000000-0005-0000-0000-000059010000}"/>
    <cellStyle name="Hyperlink 2 5 78" xfId="336" xr:uid="{00000000-0005-0000-0000-00005A010000}"/>
    <cellStyle name="Hyperlink 2 5 79" xfId="337" xr:uid="{00000000-0005-0000-0000-00005B010000}"/>
    <cellStyle name="Hyperlink 2 5 8" xfId="338" xr:uid="{00000000-0005-0000-0000-00005C010000}"/>
    <cellStyle name="Hyperlink 2 5 80" xfId="339" xr:uid="{00000000-0005-0000-0000-00005D010000}"/>
    <cellStyle name="Hyperlink 2 5 81" xfId="340" xr:uid="{00000000-0005-0000-0000-00005E010000}"/>
    <cellStyle name="Hyperlink 2 5 82" xfId="341" xr:uid="{00000000-0005-0000-0000-00005F010000}"/>
    <cellStyle name="Hyperlink 2 5 83" xfId="342" xr:uid="{00000000-0005-0000-0000-000060010000}"/>
    <cellStyle name="Hyperlink 2 5 84" xfId="343" xr:uid="{00000000-0005-0000-0000-000061010000}"/>
    <cellStyle name="Hyperlink 2 5 85" xfId="344" xr:uid="{00000000-0005-0000-0000-000062010000}"/>
    <cellStyle name="Hyperlink 2 5 86" xfId="345" xr:uid="{00000000-0005-0000-0000-000063010000}"/>
    <cellStyle name="Hyperlink 2 5 9" xfId="346" xr:uid="{00000000-0005-0000-0000-000064010000}"/>
    <cellStyle name="Hyperlink 2 6" xfId="347" xr:uid="{00000000-0005-0000-0000-000065010000}"/>
    <cellStyle name="Hyperlink 2 6 10" xfId="348" xr:uid="{00000000-0005-0000-0000-000066010000}"/>
    <cellStyle name="Hyperlink 2 6 11" xfId="349" xr:uid="{00000000-0005-0000-0000-000067010000}"/>
    <cellStyle name="Hyperlink 2 6 12" xfId="350" xr:uid="{00000000-0005-0000-0000-000068010000}"/>
    <cellStyle name="Hyperlink 2 6 13" xfId="351" xr:uid="{00000000-0005-0000-0000-000069010000}"/>
    <cellStyle name="Hyperlink 2 6 14" xfId="352" xr:uid="{00000000-0005-0000-0000-00006A010000}"/>
    <cellStyle name="Hyperlink 2 6 15" xfId="353" xr:uid="{00000000-0005-0000-0000-00006B010000}"/>
    <cellStyle name="Hyperlink 2 6 16" xfId="354" xr:uid="{00000000-0005-0000-0000-00006C010000}"/>
    <cellStyle name="Hyperlink 2 6 17" xfId="355" xr:uid="{00000000-0005-0000-0000-00006D010000}"/>
    <cellStyle name="Hyperlink 2 6 18" xfId="356" xr:uid="{00000000-0005-0000-0000-00006E010000}"/>
    <cellStyle name="Hyperlink 2 6 19" xfId="357" xr:uid="{00000000-0005-0000-0000-00006F010000}"/>
    <cellStyle name="Hyperlink 2 6 2" xfId="358" xr:uid="{00000000-0005-0000-0000-000070010000}"/>
    <cellStyle name="Hyperlink 2 6 20" xfId="359" xr:uid="{00000000-0005-0000-0000-000071010000}"/>
    <cellStyle name="Hyperlink 2 6 21" xfId="360" xr:uid="{00000000-0005-0000-0000-000072010000}"/>
    <cellStyle name="Hyperlink 2 6 22" xfId="361" xr:uid="{00000000-0005-0000-0000-000073010000}"/>
    <cellStyle name="Hyperlink 2 6 23" xfId="362" xr:uid="{00000000-0005-0000-0000-000074010000}"/>
    <cellStyle name="Hyperlink 2 6 24" xfId="363" xr:uid="{00000000-0005-0000-0000-000075010000}"/>
    <cellStyle name="Hyperlink 2 6 25" xfId="364" xr:uid="{00000000-0005-0000-0000-000076010000}"/>
    <cellStyle name="Hyperlink 2 6 26" xfId="365" xr:uid="{00000000-0005-0000-0000-000077010000}"/>
    <cellStyle name="Hyperlink 2 6 27" xfId="366" xr:uid="{00000000-0005-0000-0000-000078010000}"/>
    <cellStyle name="Hyperlink 2 6 28" xfId="367" xr:uid="{00000000-0005-0000-0000-000079010000}"/>
    <cellStyle name="Hyperlink 2 6 29" xfId="368" xr:uid="{00000000-0005-0000-0000-00007A010000}"/>
    <cellStyle name="Hyperlink 2 6 3" xfId="369" xr:uid="{00000000-0005-0000-0000-00007B010000}"/>
    <cellStyle name="Hyperlink 2 6 30" xfId="370" xr:uid="{00000000-0005-0000-0000-00007C010000}"/>
    <cellStyle name="Hyperlink 2 6 31" xfId="371" xr:uid="{00000000-0005-0000-0000-00007D010000}"/>
    <cellStyle name="Hyperlink 2 6 32" xfId="372" xr:uid="{00000000-0005-0000-0000-00007E010000}"/>
    <cellStyle name="Hyperlink 2 6 33" xfId="373" xr:uid="{00000000-0005-0000-0000-00007F010000}"/>
    <cellStyle name="Hyperlink 2 6 34" xfId="374" xr:uid="{00000000-0005-0000-0000-000080010000}"/>
    <cellStyle name="Hyperlink 2 6 35" xfId="375" xr:uid="{00000000-0005-0000-0000-000081010000}"/>
    <cellStyle name="Hyperlink 2 6 36" xfId="376" xr:uid="{00000000-0005-0000-0000-000082010000}"/>
    <cellStyle name="Hyperlink 2 6 37" xfId="377" xr:uid="{00000000-0005-0000-0000-000083010000}"/>
    <cellStyle name="Hyperlink 2 6 38" xfId="378" xr:uid="{00000000-0005-0000-0000-000084010000}"/>
    <cellStyle name="Hyperlink 2 6 39" xfId="379" xr:uid="{00000000-0005-0000-0000-000085010000}"/>
    <cellStyle name="Hyperlink 2 6 4" xfId="380" xr:uid="{00000000-0005-0000-0000-000086010000}"/>
    <cellStyle name="Hyperlink 2 6 40" xfId="381" xr:uid="{00000000-0005-0000-0000-000087010000}"/>
    <cellStyle name="Hyperlink 2 6 41" xfId="382" xr:uid="{00000000-0005-0000-0000-000088010000}"/>
    <cellStyle name="Hyperlink 2 6 42" xfId="383" xr:uid="{00000000-0005-0000-0000-000089010000}"/>
    <cellStyle name="Hyperlink 2 6 43" xfId="384" xr:uid="{00000000-0005-0000-0000-00008A010000}"/>
    <cellStyle name="Hyperlink 2 6 44" xfId="385" xr:uid="{00000000-0005-0000-0000-00008B010000}"/>
    <cellStyle name="Hyperlink 2 6 45" xfId="386" xr:uid="{00000000-0005-0000-0000-00008C010000}"/>
    <cellStyle name="Hyperlink 2 6 46" xfId="387" xr:uid="{00000000-0005-0000-0000-00008D010000}"/>
    <cellStyle name="Hyperlink 2 6 47" xfId="388" xr:uid="{00000000-0005-0000-0000-00008E010000}"/>
    <cellStyle name="Hyperlink 2 6 48" xfId="389" xr:uid="{00000000-0005-0000-0000-00008F010000}"/>
    <cellStyle name="Hyperlink 2 6 49" xfId="390" xr:uid="{00000000-0005-0000-0000-000090010000}"/>
    <cellStyle name="Hyperlink 2 6 5" xfId="391" xr:uid="{00000000-0005-0000-0000-000091010000}"/>
    <cellStyle name="Hyperlink 2 6 50" xfId="392" xr:uid="{00000000-0005-0000-0000-000092010000}"/>
    <cellStyle name="Hyperlink 2 6 51" xfId="393" xr:uid="{00000000-0005-0000-0000-000093010000}"/>
    <cellStyle name="Hyperlink 2 6 52" xfId="394" xr:uid="{00000000-0005-0000-0000-000094010000}"/>
    <cellStyle name="Hyperlink 2 6 53" xfId="395" xr:uid="{00000000-0005-0000-0000-000095010000}"/>
    <cellStyle name="Hyperlink 2 6 54" xfId="396" xr:uid="{00000000-0005-0000-0000-000096010000}"/>
    <cellStyle name="Hyperlink 2 6 55" xfId="397" xr:uid="{00000000-0005-0000-0000-000097010000}"/>
    <cellStyle name="Hyperlink 2 6 56" xfId="398" xr:uid="{00000000-0005-0000-0000-000098010000}"/>
    <cellStyle name="Hyperlink 2 6 57" xfId="399" xr:uid="{00000000-0005-0000-0000-000099010000}"/>
    <cellStyle name="Hyperlink 2 6 58" xfId="400" xr:uid="{00000000-0005-0000-0000-00009A010000}"/>
    <cellStyle name="Hyperlink 2 6 59" xfId="401" xr:uid="{00000000-0005-0000-0000-00009B010000}"/>
    <cellStyle name="Hyperlink 2 6 6" xfId="402" xr:uid="{00000000-0005-0000-0000-00009C010000}"/>
    <cellStyle name="Hyperlink 2 6 60" xfId="403" xr:uid="{00000000-0005-0000-0000-00009D010000}"/>
    <cellStyle name="Hyperlink 2 6 61" xfId="404" xr:uid="{00000000-0005-0000-0000-00009E010000}"/>
    <cellStyle name="Hyperlink 2 6 62" xfId="405" xr:uid="{00000000-0005-0000-0000-00009F010000}"/>
    <cellStyle name="Hyperlink 2 6 63" xfId="406" xr:uid="{00000000-0005-0000-0000-0000A0010000}"/>
    <cellStyle name="Hyperlink 2 6 64" xfId="407" xr:uid="{00000000-0005-0000-0000-0000A1010000}"/>
    <cellStyle name="Hyperlink 2 6 65" xfId="408" xr:uid="{00000000-0005-0000-0000-0000A2010000}"/>
    <cellStyle name="Hyperlink 2 6 66" xfId="409" xr:uid="{00000000-0005-0000-0000-0000A3010000}"/>
    <cellStyle name="Hyperlink 2 6 67" xfId="410" xr:uid="{00000000-0005-0000-0000-0000A4010000}"/>
    <cellStyle name="Hyperlink 2 6 68" xfId="411" xr:uid="{00000000-0005-0000-0000-0000A5010000}"/>
    <cellStyle name="Hyperlink 2 6 69" xfId="412" xr:uid="{00000000-0005-0000-0000-0000A6010000}"/>
    <cellStyle name="Hyperlink 2 6 7" xfId="413" xr:uid="{00000000-0005-0000-0000-0000A7010000}"/>
    <cellStyle name="Hyperlink 2 6 70" xfId="414" xr:uid="{00000000-0005-0000-0000-0000A8010000}"/>
    <cellStyle name="Hyperlink 2 6 71" xfId="415" xr:uid="{00000000-0005-0000-0000-0000A9010000}"/>
    <cellStyle name="Hyperlink 2 6 72" xfId="416" xr:uid="{00000000-0005-0000-0000-0000AA010000}"/>
    <cellStyle name="Hyperlink 2 6 73" xfId="417" xr:uid="{00000000-0005-0000-0000-0000AB010000}"/>
    <cellStyle name="Hyperlink 2 6 74" xfId="418" xr:uid="{00000000-0005-0000-0000-0000AC010000}"/>
    <cellStyle name="Hyperlink 2 6 75" xfId="419" xr:uid="{00000000-0005-0000-0000-0000AD010000}"/>
    <cellStyle name="Hyperlink 2 6 76" xfId="420" xr:uid="{00000000-0005-0000-0000-0000AE010000}"/>
    <cellStyle name="Hyperlink 2 6 77" xfId="421" xr:uid="{00000000-0005-0000-0000-0000AF010000}"/>
    <cellStyle name="Hyperlink 2 6 78" xfId="422" xr:uid="{00000000-0005-0000-0000-0000B0010000}"/>
    <cellStyle name="Hyperlink 2 6 79" xfId="423" xr:uid="{00000000-0005-0000-0000-0000B1010000}"/>
    <cellStyle name="Hyperlink 2 6 8" xfId="424" xr:uid="{00000000-0005-0000-0000-0000B2010000}"/>
    <cellStyle name="Hyperlink 2 6 80" xfId="425" xr:uid="{00000000-0005-0000-0000-0000B3010000}"/>
    <cellStyle name="Hyperlink 2 6 81" xfId="426" xr:uid="{00000000-0005-0000-0000-0000B4010000}"/>
    <cellStyle name="Hyperlink 2 6 82" xfId="427" xr:uid="{00000000-0005-0000-0000-0000B5010000}"/>
    <cellStyle name="Hyperlink 2 6 83" xfId="428" xr:uid="{00000000-0005-0000-0000-0000B6010000}"/>
    <cellStyle name="Hyperlink 2 6 84" xfId="429" xr:uid="{00000000-0005-0000-0000-0000B7010000}"/>
    <cellStyle name="Hyperlink 2 6 85" xfId="430" xr:uid="{00000000-0005-0000-0000-0000B8010000}"/>
    <cellStyle name="Hyperlink 2 6 86" xfId="431" xr:uid="{00000000-0005-0000-0000-0000B9010000}"/>
    <cellStyle name="Hyperlink 2 6 9" xfId="432" xr:uid="{00000000-0005-0000-0000-0000BA010000}"/>
    <cellStyle name="Hyperlink 2 7" xfId="433" xr:uid="{00000000-0005-0000-0000-0000BB010000}"/>
    <cellStyle name="Hyperlink 2 7 10" xfId="434" xr:uid="{00000000-0005-0000-0000-0000BC010000}"/>
    <cellStyle name="Hyperlink 2 7 11" xfId="435" xr:uid="{00000000-0005-0000-0000-0000BD010000}"/>
    <cellStyle name="Hyperlink 2 7 12" xfId="436" xr:uid="{00000000-0005-0000-0000-0000BE010000}"/>
    <cellStyle name="Hyperlink 2 7 13" xfId="437" xr:uid="{00000000-0005-0000-0000-0000BF010000}"/>
    <cellStyle name="Hyperlink 2 7 14" xfId="438" xr:uid="{00000000-0005-0000-0000-0000C0010000}"/>
    <cellStyle name="Hyperlink 2 7 15" xfId="439" xr:uid="{00000000-0005-0000-0000-0000C1010000}"/>
    <cellStyle name="Hyperlink 2 7 16" xfId="440" xr:uid="{00000000-0005-0000-0000-0000C2010000}"/>
    <cellStyle name="Hyperlink 2 7 17" xfId="441" xr:uid="{00000000-0005-0000-0000-0000C3010000}"/>
    <cellStyle name="Hyperlink 2 7 18" xfId="442" xr:uid="{00000000-0005-0000-0000-0000C4010000}"/>
    <cellStyle name="Hyperlink 2 7 19" xfId="443" xr:uid="{00000000-0005-0000-0000-0000C5010000}"/>
    <cellStyle name="Hyperlink 2 7 2" xfId="444" xr:uid="{00000000-0005-0000-0000-0000C6010000}"/>
    <cellStyle name="Hyperlink 2 7 20" xfId="445" xr:uid="{00000000-0005-0000-0000-0000C7010000}"/>
    <cellStyle name="Hyperlink 2 7 21" xfId="446" xr:uid="{00000000-0005-0000-0000-0000C8010000}"/>
    <cellStyle name="Hyperlink 2 7 22" xfId="447" xr:uid="{00000000-0005-0000-0000-0000C9010000}"/>
    <cellStyle name="Hyperlink 2 7 23" xfId="448" xr:uid="{00000000-0005-0000-0000-0000CA010000}"/>
    <cellStyle name="Hyperlink 2 7 24" xfId="449" xr:uid="{00000000-0005-0000-0000-0000CB010000}"/>
    <cellStyle name="Hyperlink 2 7 25" xfId="450" xr:uid="{00000000-0005-0000-0000-0000CC010000}"/>
    <cellStyle name="Hyperlink 2 7 26" xfId="451" xr:uid="{00000000-0005-0000-0000-0000CD010000}"/>
    <cellStyle name="Hyperlink 2 7 27" xfId="452" xr:uid="{00000000-0005-0000-0000-0000CE010000}"/>
    <cellStyle name="Hyperlink 2 7 28" xfId="453" xr:uid="{00000000-0005-0000-0000-0000CF010000}"/>
    <cellStyle name="Hyperlink 2 7 29" xfId="454" xr:uid="{00000000-0005-0000-0000-0000D0010000}"/>
    <cellStyle name="Hyperlink 2 7 3" xfId="455" xr:uid="{00000000-0005-0000-0000-0000D1010000}"/>
    <cellStyle name="Hyperlink 2 7 30" xfId="456" xr:uid="{00000000-0005-0000-0000-0000D2010000}"/>
    <cellStyle name="Hyperlink 2 7 31" xfId="457" xr:uid="{00000000-0005-0000-0000-0000D3010000}"/>
    <cellStyle name="Hyperlink 2 7 32" xfId="458" xr:uid="{00000000-0005-0000-0000-0000D4010000}"/>
    <cellStyle name="Hyperlink 2 7 33" xfId="459" xr:uid="{00000000-0005-0000-0000-0000D5010000}"/>
    <cellStyle name="Hyperlink 2 7 34" xfId="460" xr:uid="{00000000-0005-0000-0000-0000D6010000}"/>
    <cellStyle name="Hyperlink 2 7 35" xfId="461" xr:uid="{00000000-0005-0000-0000-0000D7010000}"/>
    <cellStyle name="Hyperlink 2 7 36" xfId="462" xr:uid="{00000000-0005-0000-0000-0000D8010000}"/>
    <cellStyle name="Hyperlink 2 7 37" xfId="463" xr:uid="{00000000-0005-0000-0000-0000D9010000}"/>
    <cellStyle name="Hyperlink 2 7 38" xfId="464" xr:uid="{00000000-0005-0000-0000-0000DA010000}"/>
    <cellStyle name="Hyperlink 2 7 39" xfId="465" xr:uid="{00000000-0005-0000-0000-0000DB010000}"/>
    <cellStyle name="Hyperlink 2 7 4" xfId="466" xr:uid="{00000000-0005-0000-0000-0000DC010000}"/>
    <cellStyle name="Hyperlink 2 7 40" xfId="467" xr:uid="{00000000-0005-0000-0000-0000DD010000}"/>
    <cellStyle name="Hyperlink 2 7 41" xfId="468" xr:uid="{00000000-0005-0000-0000-0000DE010000}"/>
    <cellStyle name="Hyperlink 2 7 42" xfId="469" xr:uid="{00000000-0005-0000-0000-0000DF010000}"/>
    <cellStyle name="Hyperlink 2 7 43" xfId="470" xr:uid="{00000000-0005-0000-0000-0000E0010000}"/>
    <cellStyle name="Hyperlink 2 7 44" xfId="471" xr:uid="{00000000-0005-0000-0000-0000E1010000}"/>
    <cellStyle name="Hyperlink 2 7 45" xfId="472" xr:uid="{00000000-0005-0000-0000-0000E2010000}"/>
    <cellStyle name="Hyperlink 2 7 46" xfId="473" xr:uid="{00000000-0005-0000-0000-0000E3010000}"/>
    <cellStyle name="Hyperlink 2 7 47" xfId="474" xr:uid="{00000000-0005-0000-0000-0000E4010000}"/>
    <cellStyle name="Hyperlink 2 7 48" xfId="475" xr:uid="{00000000-0005-0000-0000-0000E5010000}"/>
    <cellStyle name="Hyperlink 2 7 49" xfId="476" xr:uid="{00000000-0005-0000-0000-0000E6010000}"/>
    <cellStyle name="Hyperlink 2 7 5" xfId="477" xr:uid="{00000000-0005-0000-0000-0000E7010000}"/>
    <cellStyle name="Hyperlink 2 7 50" xfId="478" xr:uid="{00000000-0005-0000-0000-0000E8010000}"/>
    <cellStyle name="Hyperlink 2 7 51" xfId="479" xr:uid="{00000000-0005-0000-0000-0000E9010000}"/>
    <cellStyle name="Hyperlink 2 7 52" xfId="480" xr:uid="{00000000-0005-0000-0000-0000EA010000}"/>
    <cellStyle name="Hyperlink 2 7 53" xfId="481" xr:uid="{00000000-0005-0000-0000-0000EB010000}"/>
    <cellStyle name="Hyperlink 2 7 54" xfId="482" xr:uid="{00000000-0005-0000-0000-0000EC010000}"/>
    <cellStyle name="Hyperlink 2 7 55" xfId="483" xr:uid="{00000000-0005-0000-0000-0000ED010000}"/>
    <cellStyle name="Hyperlink 2 7 56" xfId="484" xr:uid="{00000000-0005-0000-0000-0000EE010000}"/>
    <cellStyle name="Hyperlink 2 7 57" xfId="485" xr:uid="{00000000-0005-0000-0000-0000EF010000}"/>
    <cellStyle name="Hyperlink 2 7 58" xfId="486" xr:uid="{00000000-0005-0000-0000-0000F0010000}"/>
    <cellStyle name="Hyperlink 2 7 59" xfId="487" xr:uid="{00000000-0005-0000-0000-0000F1010000}"/>
    <cellStyle name="Hyperlink 2 7 6" xfId="488" xr:uid="{00000000-0005-0000-0000-0000F2010000}"/>
    <cellStyle name="Hyperlink 2 7 60" xfId="489" xr:uid="{00000000-0005-0000-0000-0000F3010000}"/>
    <cellStyle name="Hyperlink 2 7 61" xfId="490" xr:uid="{00000000-0005-0000-0000-0000F4010000}"/>
    <cellStyle name="Hyperlink 2 7 62" xfId="491" xr:uid="{00000000-0005-0000-0000-0000F5010000}"/>
    <cellStyle name="Hyperlink 2 7 63" xfId="492" xr:uid="{00000000-0005-0000-0000-0000F6010000}"/>
    <cellStyle name="Hyperlink 2 7 64" xfId="493" xr:uid="{00000000-0005-0000-0000-0000F7010000}"/>
    <cellStyle name="Hyperlink 2 7 65" xfId="494" xr:uid="{00000000-0005-0000-0000-0000F8010000}"/>
    <cellStyle name="Hyperlink 2 7 66" xfId="495" xr:uid="{00000000-0005-0000-0000-0000F9010000}"/>
    <cellStyle name="Hyperlink 2 7 67" xfId="496" xr:uid="{00000000-0005-0000-0000-0000FA010000}"/>
    <cellStyle name="Hyperlink 2 7 68" xfId="497" xr:uid="{00000000-0005-0000-0000-0000FB010000}"/>
    <cellStyle name="Hyperlink 2 7 69" xfId="498" xr:uid="{00000000-0005-0000-0000-0000FC010000}"/>
    <cellStyle name="Hyperlink 2 7 7" xfId="499" xr:uid="{00000000-0005-0000-0000-0000FD010000}"/>
    <cellStyle name="Hyperlink 2 7 70" xfId="500" xr:uid="{00000000-0005-0000-0000-0000FE010000}"/>
    <cellStyle name="Hyperlink 2 7 71" xfId="501" xr:uid="{00000000-0005-0000-0000-0000FF010000}"/>
    <cellStyle name="Hyperlink 2 7 72" xfId="502" xr:uid="{00000000-0005-0000-0000-000000020000}"/>
    <cellStyle name="Hyperlink 2 7 73" xfId="503" xr:uid="{00000000-0005-0000-0000-000001020000}"/>
    <cellStyle name="Hyperlink 2 7 74" xfId="504" xr:uid="{00000000-0005-0000-0000-000002020000}"/>
    <cellStyle name="Hyperlink 2 7 75" xfId="505" xr:uid="{00000000-0005-0000-0000-000003020000}"/>
    <cellStyle name="Hyperlink 2 7 76" xfId="506" xr:uid="{00000000-0005-0000-0000-000004020000}"/>
    <cellStyle name="Hyperlink 2 7 77" xfId="507" xr:uid="{00000000-0005-0000-0000-000005020000}"/>
    <cellStyle name="Hyperlink 2 7 78" xfId="508" xr:uid="{00000000-0005-0000-0000-000006020000}"/>
    <cellStyle name="Hyperlink 2 7 79" xfId="509" xr:uid="{00000000-0005-0000-0000-000007020000}"/>
    <cellStyle name="Hyperlink 2 7 8" xfId="510" xr:uid="{00000000-0005-0000-0000-000008020000}"/>
    <cellStyle name="Hyperlink 2 7 80" xfId="511" xr:uid="{00000000-0005-0000-0000-000009020000}"/>
    <cellStyle name="Hyperlink 2 7 81" xfId="512" xr:uid="{00000000-0005-0000-0000-00000A020000}"/>
    <cellStyle name="Hyperlink 2 7 82" xfId="513" xr:uid="{00000000-0005-0000-0000-00000B020000}"/>
    <cellStyle name="Hyperlink 2 7 83" xfId="514" xr:uid="{00000000-0005-0000-0000-00000C020000}"/>
    <cellStyle name="Hyperlink 2 7 84" xfId="515" xr:uid="{00000000-0005-0000-0000-00000D020000}"/>
    <cellStyle name="Hyperlink 2 7 85" xfId="516" xr:uid="{00000000-0005-0000-0000-00000E020000}"/>
    <cellStyle name="Hyperlink 2 7 86" xfId="517" xr:uid="{00000000-0005-0000-0000-00000F020000}"/>
    <cellStyle name="Hyperlink 2 7 9" xfId="518" xr:uid="{00000000-0005-0000-0000-000010020000}"/>
    <cellStyle name="Hyperlink 2 8" xfId="519" xr:uid="{00000000-0005-0000-0000-000011020000}"/>
    <cellStyle name="Hyperlink 2 8 10" xfId="520" xr:uid="{00000000-0005-0000-0000-000012020000}"/>
    <cellStyle name="Hyperlink 2 8 11" xfId="521" xr:uid="{00000000-0005-0000-0000-000013020000}"/>
    <cellStyle name="Hyperlink 2 8 12" xfId="522" xr:uid="{00000000-0005-0000-0000-000014020000}"/>
    <cellStyle name="Hyperlink 2 8 13" xfId="523" xr:uid="{00000000-0005-0000-0000-000015020000}"/>
    <cellStyle name="Hyperlink 2 8 14" xfId="524" xr:uid="{00000000-0005-0000-0000-000016020000}"/>
    <cellStyle name="Hyperlink 2 8 15" xfId="525" xr:uid="{00000000-0005-0000-0000-000017020000}"/>
    <cellStyle name="Hyperlink 2 8 16" xfId="526" xr:uid="{00000000-0005-0000-0000-000018020000}"/>
    <cellStyle name="Hyperlink 2 8 17" xfId="527" xr:uid="{00000000-0005-0000-0000-000019020000}"/>
    <cellStyle name="Hyperlink 2 8 18" xfId="528" xr:uid="{00000000-0005-0000-0000-00001A020000}"/>
    <cellStyle name="Hyperlink 2 8 19" xfId="529" xr:uid="{00000000-0005-0000-0000-00001B020000}"/>
    <cellStyle name="Hyperlink 2 8 2" xfId="530" xr:uid="{00000000-0005-0000-0000-00001C020000}"/>
    <cellStyle name="Hyperlink 2 8 20" xfId="531" xr:uid="{00000000-0005-0000-0000-00001D020000}"/>
    <cellStyle name="Hyperlink 2 8 21" xfId="532" xr:uid="{00000000-0005-0000-0000-00001E020000}"/>
    <cellStyle name="Hyperlink 2 8 22" xfId="533" xr:uid="{00000000-0005-0000-0000-00001F020000}"/>
    <cellStyle name="Hyperlink 2 8 23" xfId="534" xr:uid="{00000000-0005-0000-0000-000020020000}"/>
    <cellStyle name="Hyperlink 2 8 24" xfId="535" xr:uid="{00000000-0005-0000-0000-000021020000}"/>
    <cellStyle name="Hyperlink 2 8 25" xfId="536" xr:uid="{00000000-0005-0000-0000-000022020000}"/>
    <cellStyle name="Hyperlink 2 8 26" xfId="537" xr:uid="{00000000-0005-0000-0000-000023020000}"/>
    <cellStyle name="Hyperlink 2 8 27" xfId="538" xr:uid="{00000000-0005-0000-0000-000024020000}"/>
    <cellStyle name="Hyperlink 2 8 28" xfId="539" xr:uid="{00000000-0005-0000-0000-000025020000}"/>
    <cellStyle name="Hyperlink 2 8 29" xfId="540" xr:uid="{00000000-0005-0000-0000-000026020000}"/>
    <cellStyle name="Hyperlink 2 8 3" xfId="541" xr:uid="{00000000-0005-0000-0000-000027020000}"/>
    <cellStyle name="Hyperlink 2 8 30" xfId="542" xr:uid="{00000000-0005-0000-0000-000028020000}"/>
    <cellStyle name="Hyperlink 2 8 31" xfId="543" xr:uid="{00000000-0005-0000-0000-000029020000}"/>
    <cellStyle name="Hyperlink 2 8 32" xfId="544" xr:uid="{00000000-0005-0000-0000-00002A020000}"/>
    <cellStyle name="Hyperlink 2 8 33" xfId="545" xr:uid="{00000000-0005-0000-0000-00002B020000}"/>
    <cellStyle name="Hyperlink 2 8 34" xfId="546" xr:uid="{00000000-0005-0000-0000-00002C020000}"/>
    <cellStyle name="Hyperlink 2 8 35" xfId="547" xr:uid="{00000000-0005-0000-0000-00002D020000}"/>
    <cellStyle name="Hyperlink 2 8 36" xfId="548" xr:uid="{00000000-0005-0000-0000-00002E020000}"/>
    <cellStyle name="Hyperlink 2 8 37" xfId="549" xr:uid="{00000000-0005-0000-0000-00002F020000}"/>
    <cellStyle name="Hyperlink 2 8 38" xfId="550" xr:uid="{00000000-0005-0000-0000-000030020000}"/>
    <cellStyle name="Hyperlink 2 8 39" xfId="551" xr:uid="{00000000-0005-0000-0000-000031020000}"/>
    <cellStyle name="Hyperlink 2 8 4" xfId="552" xr:uid="{00000000-0005-0000-0000-000032020000}"/>
    <cellStyle name="Hyperlink 2 8 40" xfId="553" xr:uid="{00000000-0005-0000-0000-000033020000}"/>
    <cellStyle name="Hyperlink 2 8 41" xfId="554" xr:uid="{00000000-0005-0000-0000-000034020000}"/>
    <cellStyle name="Hyperlink 2 8 42" xfId="555" xr:uid="{00000000-0005-0000-0000-000035020000}"/>
    <cellStyle name="Hyperlink 2 8 43" xfId="556" xr:uid="{00000000-0005-0000-0000-000036020000}"/>
    <cellStyle name="Hyperlink 2 8 44" xfId="557" xr:uid="{00000000-0005-0000-0000-000037020000}"/>
    <cellStyle name="Hyperlink 2 8 45" xfId="558" xr:uid="{00000000-0005-0000-0000-000038020000}"/>
    <cellStyle name="Hyperlink 2 8 46" xfId="559" xr:uid="{00000000-0005-0000-0000-000039020000}"/>
    <cellStyle name="Hyperlink 2 8 47" xfId="560" xr:uid="{00000000-0005-0000-0000-00003A020000}"/>
    <cellStyle name="Hyperlink 2 8 48" xfId="561" xr:uid="{00000000-0005-0000-0000-00003B020000}"/>
    <cellStyle name="Hyperlink 2 8 49" xfId="562" xr:uid="{00000000-0005-0000-0000-00003C020000}"/>
    <cellStyle name="Hyperlink 2 8 5" xfId="563" xr:uid="{00000000-0005-0000-0000-00003D020000}"/>
    <cellStyle name="Hyperlink 2 8 50" xfId="564" xr:uid="{00000000-0005-0000-0000-00003E020000}"/>
    <cellStyle name="Hyperlink 2 8 51" xfId="565" xr:uid="{00000000-0005-0000-0000-00003F020000}"/>
    <cellStyle name="Hyperlink 2 8 52" xfId="566" xr:uid="{00000000-0005-0000-0000-000040020000}"/>
    <cellStyle name="Hyperlink 2 8 53" xfId="567" xr:uid="{00000000-0005-0000-0000-000041020000}"/>
    <cellStyle name="Hyperlink 2 8 54" xfId="568" xr:uid="{00000000-0005-0000-0000-000042020000}"/>
    <cellStyle name="Hyperlink 2 8 55" xfId="569" xr:uid="{00000000-0005-0000-0000-000043020000}"/>
    <cellStyle name="Hyperlink 2 8 56" xfId="570" xr:uid="{00000000-0005-0000-0000-000044020000}"/>
    <cellStyle name="Hyperlink 2 8 57" xfId="571" xr:uid="{00000000-0005-0000-0000-000045020000}"/>
    <cellStyle name="Hyperlink 2 8 58" xfId="572" xr:uid="{00000000-0005-0000-0000-000046020000}"/>
    <cellStyle name="Hyperlink 2 8 59" xfId="573" xr:uid="{00000000-0005-0000-0000-000047020000}"/>
    <cellStyle name="Hyperlink 2 8 6" xfId="574" xr:uid="{00000000-0005-0000-0000-000048020000}"/>
    <cellStyle name="Hyperlink 2 8 60" xfId="575" xr:uid="{00000000-0005-0000-0000-000049020000}"/>
    <cellStyle name="Hyperlink 2 8 61" xfId="576" xr:uid="{00000000-0005-0000-0000-00004A020000}"/>
    <cellStyle name="Hyperlink 2 8 62" xfId="577" xr:uid="{00000000-0005-0000-0000-00004B020000}"/>
    <cellStyle name="Hyperlink 2 8 63" xfId="578" xr:uid="{00000000-0005-0000-0000-00004C020000}"/>
    <cellStyle name="Hyperlink 2 8 64" xfId="579" xr:uid="{00000000-0005-0000-0000-00004D020000}"/>
    <cellStyle name="Hyperlink 2 8 65" xfId="580" xr:uid="{00000000-0005-0000-0000-00004E020000}"/>
    <cellStyle name="Hyperlink 2 8 66" xfId="581" xr:uid="{00000000-0005-0000-0000-00004F020000}"/>
    <cellStyle name="Hyperlink 2 8 67" xfId="582" xr:uid="{00000000-0005-0000-0000-000050020000}"/>
    <cellStyle name="Hyperlink 2 8 68" xfId="583" xr:uid="{00000000-0005-0000-0000-000051020000}"/>
    <cellStyle name="Hyperlink 2 8 69" xfId="584" xr:uid="{00000000-0005-0000-0000-000052020000}"/>
    <cellStyle name="Hyperlink 2 8 7" xfId="585" xr:uid="{00000000-0005-0000-0000-000053020000}"/>
    <cellStyle name="Hyperlink 2 8 70" xfId="586" xr:uid="{00000000-0005-0000-0000-000054020000}"/>
    <cellStyle name="Hyperlink 2 8 71" xfId="587" xr:uid="{00000000-0005-0000-0000-000055020000}"/>
    <cellStyle name="Hyperlink 2 8 72" xfId="588" xr:uid="{00000000-0005-0000-0000-000056020000}"/>
    <cellStyle name="Hyperlink 2 8 73" xfId="589" xr:uid="{00000000-0005-0000-0000-000057020000}"/>
    <cellStyle name="Hyperlink 2 8 74" xfId="590" xr:uid="{00000000-0005-0000-0000-000058020000}"/>
    <cellStyle name="Hyperlink 2 8 75" xfId="591" xr:uid="{00000000-0005-0000-0000-000059020000}"/>
    <cellStyle name="Hyperlink 2 8 76" xfId="592" xr:uid="{00000000-0005-0000-0000-00005A020000}"/>
    <cellStyle name="Hyperlink 2 8 77" xfId="593" xr:uid="{00000000-0005-0000-0000-00005B020000}"/>
    <cellStyle name="Hyperlink 2 8 78" xfId="594" xr:uid="{00000000-0005-0000-0000-00005C020000}"/>
    <cellStyle name="Hyperlink 2 8 79" xfId="595" xr:uid="{00000000-0005-0000-0000-00005D020000}"/>
    <cellStyle name="Hyperlink 2 8 8" xfId="596" xr:uid="{00000000-0005-0000-0000-00005E020000}"/>
    <cellStyle name="Hyperlink 2 8 80" xfId="597" xr:uid="{00000000-0005-0000-0000-00005F020000}"/>
    <cellStyle name="Hyperlink 2 8 81" xfId="598" xr:uid="{00000000-0005-0000-0000-000060020000}"/>
    <cellStyle name="Hyperlink 2 8 82" xfId="599" xr:uid="{00000000-0005-0000-0000-000061020000}"/>
    <cellStyle name="Hyperlink 2 8 83" xfId="600" xr:uid="{00000000-0005-0000-0000-000062020000}"/>
    <cellStyle name="Hyperlink 2 8 84" xfId="601" xr:uid="{00000000-0005-0000-0000-000063020000}"/>
    <cellStyle name="Hyperlink 2 8 85" xfId="602" xr:uid="{00000000-0005-0000-0000-000064020000}"/>
    <cellStyle name="Hyperlink 2 8 86" xfId="603" xr:uid="{00000000-0005-0000-0000-000065020000}"/>
    <cellStyle name="Hyperlink 2 8 9" xfId="604" xr:uid="{00000000-0005-0000-0000-000066020000}"/>
    <cellStyle name="Hyperlink 3" xfId="605" xr:uid="{00000000-0005-0000-0000-000067020000}"/>
    <cellStyle name="Hyperlink 47" xfId="606" xr:uid="{00000000-0005-0000-0000-000068020000}"/>
    <cellStyle name="Normal" xfId="0" builtinId="0"/>
    <cellStyle name="Normal 10 2" xfId="607" xr:uid="{00000000-0005-0000-0000-00006A020000}"/>
    <cellStyle name="Normal 10 2 2" xfId="608" xr:uid="{00000000-0005-0000-0000-00006B020000}"/>
    <cellStyle name="Normal 10 2 2 2" xfId="609" xr:uid="{00000000-0005-0000-0000-00006C020000}"/>
    <cellStyle name="Normal 10 2 2 3" xfId="610" xr:uid="{00000000-0005-0000-0000-00006D020000}"/>
    <cellStyle name="Normal 10 2 3" xfId="611" xr:uid="{00000000-0005-0000-0000-00006E020000}"/>
    <cellStyle name="Normal 10 2 3 2" xfId="612" xr:uid="{00000000-0005-0000-0000-00006F020000}"/>
    <cellStyle name="Normal 10 2 3 3" xfId="613" xr:uid="{00000000-0005-0000-0000-000070020000}"/>
    <cellStyle name="Normal 10 2 4" xfId="614" xr:uid="{00000000-0005-0000-0000-000071020000}"/>
    <cellStyle name="Normal 10 2 4 2" xfId="615" xr:uid="{00000000-0005-0000-0000-000072020000}"/>
    <cellStyle name="Normal 10 2 4 3" xfId="616" xr:uid="{00000000-0005-0000-0000-000073020000}"/>
    <cellStyle name="Normal 10 2 5" xfId="617" xr:uid="{00000000-0005-0000-0000-000074020000}"/>
    <cellStyle name="Normal 10 2 5 2" xfId="618" xr:uid="{00000000-0005-0000-0000-000075020000}"/>
    <cellStyle name="Normal 10 2 5 3" xfId="619" xr:uid="{00000000-0005-0000-0000-000076020000}"/>
    <cellStyle name="Normal 10 3" xfId="620" xr:uid="{00000000-0005-0000-0000-000077020000}"/>
    <cellStyle name="Normal 10 3 2" xfId="621" xr:uid="{00000000-0005-0000-0000-000078020000}"/>
    <cellStyle name="Normal 10 3 3" xfId="622" xr:uid="{00000000-0005-0000-0000-000079020000}"/>
    <cellStyle name="Normal 10 4" xfId="623" xr:uid="{00000000-0005-0000-0000-00007A020000}"/>
    <cellStyle name="Normal 10 4 2" xfId="624" xr:uid="{00000000-0005-0000-0000-00007B020000}"/>
    <cellStyle name="Normal 10 4 3" xfId="625" xr:uid="{00000000-0005-0000-0000-00007C020000}"/>
    <cellStyle name="Normal 10 5" xfId="626" xr:uid="{00000000-0005-0000-0000-00007D020000}"/>
    <cellStyle name="Normal 10 5 2" xfId="627" xr:uid="{00000000-0005-0000-0000-00007E020000}"/>
    <cellStyle name="Normal 10 5 3" xfId="628" xr:uid="{00000000-0005-0000-0000-00007F020000}"/>
    <cellStyle name="Normal 10 6" xfId="629" xr:uid="{00000000-0005-0000-0000-000080020000}"/>
    <cellStyle name="Normal 10 7" xfId="630" xr:uid="{00000000-0005-0000-0000-000081020000}"/>
    <cellStyle name="Normal 10 7 2" xfId="631" xr:uid="{00000000-0005-0000-0000-000082020000}"/>
    <cellStyle name="Normal 10 7 3" xfId="632" xr:uid="{00000000-0005-0000-0000-000083020000}"/>
    <cellStyle name="Normal 11 2" xfId="633" xr:uid="{00000000-0005-0000-0000-000084020000}"/>
    <cellStyle name="Normal 11 2 2" xfId="634" xr:uid="{00000000-0005-0000-0000-000085020000}"/>
    <cellStyle name="Normal 11 2 3" xfId="635" xr:uid="{00000000-0005-0000-0000-000086020000}"/>
    <cellStyle name="Normal 11 3" xfId="636" xr:uid="{00000000-0005-0000-0000-000087020000}"/>
    <cellStyle name="Normal 11 3 2" xfId="637" xr:uid="{00000000-0005-0000-0000-000088020000}"/>
    <cellStyle name="Normal 11 3 3" xfId="638" xr:uid="{00000000-0005-0000-0000-000089020000}"/>
    <cellStyle name="Normal 12" xfId="639" xr:uid="{00000000-0005-0000-0000-00008A020000}"/>
    <cellStyle name="Normal 12 10" xfId="640" xr:uid="{00000000-0005-0000-0000-00008B020000}"/>
    <cellStyle name="Normal 12 10 2" xfId="641" xr:uid="{00000000-0005-0000-0000-00008C020000}"/>
    <cellStyle name="Normal 12 10 3" xfId="642" xr:uid="{00000000-0005-0000-0000-00008D020000}"/>
    <cellStyle name="Normal 12 11" xfId="643" xr:uid="{00000000-0005-0000-0000-00008E020000}"/>
    <cellStyle name="Normal 12 12" xfId="644" xr:uid="{00000000-0005-0000-0000-00008F020000}"/>
    <cellStyle name="Normal 12 13" xfId="645" xr:uid="{00000000-0005-0000-0000-000090020000}"/>
    <cellStyle name="Normal 12 14" xfId="646" xr:uid="{00000000-0005-0000-0000-000091020000}"/>
    <cellStyle name="Normal 12 15" xfId="647" xr:uid="{00000000-0005-0000-0000-000092020000}"/>
    <cellStyle name="Normal 12 16" xfId="648" xr:uid="{00000000-0005-0000-0000-000093020000}"/>
    <cellStyle name="Normal 12 17" xfId="649" xr:uid="{00000000-0005-0000-0000-000094020000}"/>
    <cellStyle name="Normal 12 18" xfId="650" xr:uid="{00000000-0005-0000-0000-000095020000}"/>
    <cellStyle name="Normal 12 19" xfId="651" xr:uid="{00000000-0005-0000-0000-000096020000}"/>
    <cellStyle name="Normal 12 2" xfId="652" xr:uid="{00000000-0005-0000-0000-000097020000}"/>
    <cellStyle name="Normal 12 2 2" xfId="653" xr:uid="{00000000-0005-0000-0000-000098020000}"/>
    <cellStyle name="Normal 12 2 3" xfId="654" xr:uid="{00000000-0005-0000-0000-000099020000}"/>
    <cellStyle name="Normal 12 20" xfId="655" xr:uid="{00000000-0005-0000-0000-00009A020000}"/>
    <cellStyle name="Normal 12 21" xfId="656" xr:uid="{00000000-0005-0000-0000-00009B020000}"/>
    <cellStyle name="Normal 12 22" xfId="657" xr:uid="{00000000-0005-0000-0000-00009C020000}"/>
    <cellStyle name="Normal 12 23" xfId="658" xr:uid="{00000000-0005-0000-0000-00009D020000}"/>
    <cellStyle name="Normal 12 24" xfId="659" xr:uid="{00000000-0005-0000-0000-00009E020000}"/>
    <cellStyle name="Normal 12 25" xfId="660" xr:uid="{00000000-0005-0000-0000-00009F020000}"/>
    <cellStyle name="Normal 12 26" xfId="661" xr:uid="{00000000-0005-0000-0000-0000A0020000}"/>
    <cellStyle name="Normal 12 3" xfId="662" xr:uid="{00000000-0005-0000-0000-0000A1020000}"/>
    <cellStyle name="Normal 12 3 2" xfId="663" xr:uid="{00000000-0005-0000-0000-0000A2020000}"/>
    <cellStyle name="Normal 12 3 3" xfId="664" xr:uid="{00000000-0005-0000-0000-0000A3020000}"/>
    <cellStyle name="Normal 12 4" xfId="665" xr:uid="{00000000-0005-0000-0000-0000A4020000}"/>
    <cellStyle name="Normal 12 4 2" xfId="666" xr:uid="{00000000-0005-0000-0000-0000A5020000}"/>
    <cellStyle name="Normal 12 4 3" xfId="667" xr:uid="{00000000-0005-0000-0000-0000A6020000}"/>
    <cellStyle name="Normal 12 5" xfId="668" xr:uid="{00000000-0005-0000-0000-0000A7020000}"/>
    <cellStyle name="Normal 12 5 2" xfId="669" xr:uid="{00000000-0005-0000-0000-0000A8020000}"/>
    <cellStyle name="Normal 12 5 3" xfId="670" xr:uid="{00000000-0005-0000-0000-0000A9020000}"/>
    <cellStyle name="Normal 12 6" xfId="671" xr:uid="{00000000-0005-0000-0000-0000AA020000}"/>
    <cellStyle name="Normal 12 6 2" xfId="672" xr:uid="{00000000-0005-0000-0000-0000AB020000}"/>
    <cellStyle name="Normal 12 6 3" xfId="673" xr:uid="{00000000-0005-0000-0000-0000AC020000}"/>
    <cellStyle name="Normal 12 7" xfId="674" xr:uid="{00000000-0005-0000-0000-0000AD020000}"/>
    <cellStyle name="Normal 12 7 2" xfId="675" xr:uid="{00000000-0005-0000-0000-0000AE020000}"/>
    <cellStyle name="Normal 12 7 3" xfId="676" xr:uid="{00000000-0005-0000-0000-0000AF020000}"/>
    <cellStyle name="Normal 12 8" xfId="677" xr:uid="{00000000-0005-0000-0000-0000B0020000}"/>
    <cellStyle name="Normal 12 8 2" xfId="678" xr:uid="{00000000-0005-0000-0000-0000B1020000}"/>
    <cellStyle name="Normal 12 8 3" xfId="679" xr:uid="{00000000-0005-0000-0000-0000B2020000}"/>
    <cellStyle name="Normal 12 9" xfId="680" xr:uid="{00000000-0005-0000-0000-0000B3020000}"/>
    <cellStyle name="Normal 12 9 2" xfId="681" xr:uid="{00000000-0005-0000-0000-0000B4020000}"/>
    <cellStyle name="Normal 12 9 3" xfId="682" xr:uid="{00000000-0005-0000-0000-0000B5020000}"/>
    <cellStyle name="Normal 13 10" xfId="683" xr:uid="{00000000-0005-0000-0000-0000B6020000}"/>
    <cellStyle name="Normal 13 10 2" xfId="684" xr:uid="{00000000-0005-0000-0000-0000B7020000}"/>
    <cellStyle name="Normal 13 10 3" xfId="685" xr:uid="{00000000-0005-0000-0000-0000B8020000}"/>
    <cellStyle name="Normal 13 2" xfId="686" xr:uid="{00000000-0005-0000-0000-0000B9020000}"/>
    <cellStyle name="Normal 13 2 2" xfId="687" xr:uid="{00000000-0005-0000-0000-0000BA020000}"/>
    <cellStyle name="Normal 13 2 3" xfId="688" xr:uid="{00000000-0005-0000-0000-0000BB020000}"/>
    <cellStyle name="Normal 13 3" xfId="689" xr:uid="{00000000-0005-0000-0000-0000BC020000}"/>
    <cellStyle name="Normal 13 3 2" xfId="690" xr:uid="{00000000-0005-0000-0000-0000BD020000}"/>
    <cellStyle name="Normal 13 3 3" xfId="691" xr:uid="{00000000-0005-0000-0000-0000BE020000}"/>
    <cellStyle name="Normal 13 4" xfId="692" xr:uid="{00000000-0005-0000-0000-0000BF020000}"/>
    <cellStyle name="Normal 13 4 2" xfId="693" xr:uid="{00000000-0005-0000-0000-0000C0020000}"/>
    <cellStyle name="Normal 13 4 3" xfId="694" xr:uid="{00000000-0005-0000-0000-0000C1020000}"/>
    <cellStyle name="Normal 13 5" xfId="695" xr:uid="{00000000-0005-0000-0000-0000C2020000}"/>
    <cellStyle name="Normal 13 5 2" xfId="696" xr:uid="{00000000-0005-0000-0000-0000C3020000}"/>
    <cellStyle name="Normal 13 5 3" xfId="697" xr:uid="{00000000-0005-0000-0000-0000C4020000}"/>
    <cellStyle name="Normal 13 6" xfId="698" xr:uid="{00000000-0005-0000-0000-0000C5020000}"/>
    <cellStyle name="Normal 13 6 2" xfId="699" xr:uid="{00000000-0005-0000-0000-0000C6020000}"/>
    <cellStyle name="Normal 13 6 3" xfId="700" xr:uid="{00000000-0005-0000-0000-0000C7020000}"/>
    <cellStyle name="Normal 13 7" xfId="701" xr:uid="{00000000-0005-0000-0000-0000C8020000}"/>
    <cellStyle name="Normal 13 7 2" xfId="702" xr:uid="{00000000-0005-0000-0000-0000C9020000}"/>
    <cellStyle name="Normal 13 7 3" xfId="703" xr:uid="{00000000-0005-0000-0000-0000CA020000}"/>
    <cellStyle name="Normal 13 8" xfId="704" xr:uid="{00000000-0005-0000-0000-0000CB020000}"/>
    <cellStyle name="Normal 13 8 2" xfId="705" xr:uid="{00000000-0005-0000-0000-0000CC020000}"/>
    <cellStyle name="Normal 13 8 3" xfId="706" xr:uid="{00000000-0005-0000-0000-0000CD020000}"/>
    <cellStyle name="Normal 13 9" xfId="707" xr:uid="{00000000-0005-0000-0000-0000CE020000}"/>
    <cellStyle name="Normal 13 9 2" xfId="708" xr:uid="{00000000-0005-0000-0000-0000CF020000}"/>
    <cellStyle name="Normal 13 9 3" xfId="709" xr:uid="{00000000-0005-0000-0000-0000D0020000}"/>
    <cellStyle name="Normal 14" xfId="710" xr:uid="{00000000-0005-0000-0000-0000D1020000}"/>
    <cellStyle name="Normal 14 10" xfId="711" xr:uid="{00000000-0005-0000-0000-0000D2020000}"/>
    <cellStyle name="Normal 14 11" xfId="712" xr:uid="{00000000-0005-0000-0000-0000D3020000}"/>
    <cellStyle name="Normal 14 12" xfId="713" xr:uid="{00000000-0005-0000-0000-0000D4020000}"/>
    <cellStyle name="Normal 14 13" xfId="714" xr:uid="{00000000-0005-0000-0000-0000D5020000}"/>
    <cellStyle name="Normal 14 14" xfId="715" xr:uid="{00000000-0005-0000-0000-0000D6020000}"/>
    <cellStyle name="Normal 14 15" xfId="716" xr:uid="{00000000-0005-0000-0000-0000D7020000}"/>
    <cellStyle name="Normal 14 16" xfId="717" xr:uid="{00000000-0005-0000-0000-0000D8020000}"/>
    <cellStyle name="Normal 14 17" xfId="718" xr:uid="{00000000-0005-0000-0000-0000D9020000}"/>
    <cellStyle name="Normal 14 18" xfId="719" xr:uid="{00000000-0005-0000-0000-0000DA020000}"/>
    <cellStyle name="Normal 14 19" xfId="720" xr:uid="{00000000-0005-0000-0000-0000DB020000}"/>
    <cellStyle name="Normal 14 2" xfId="721" xr:uid="{00000000-0005-0000-0000-0000DC020000}"/>
    <cellStyle name="Normal 14 2 2" xfId="722" xr:uid="{00000000-0005-0000-0000-0000DD020000}"/>
    <cellStyle name="Normal 14 2 3" xfId="723" xr:uid="{00000000-0005-0000-0000-0000DE020000}"/>
    <cellStyle name="Normal 14 20" xfId="724" xr:uid="{00000000-0005-0000-0000-0000DF020000}"/>
    <cellStyle name="Normal 14 21" xfId="725" xr:uid="{00000000-0005-0000-0000-0000E0020000}"/>
    <cellStyle name="Normal 14 22" xfId="726" xr:uid="{00000000-0005-0000-0000-0000E1020000}"/>
    <cellStyle name="Normal 14 23" xfId="727" xr:uid="{00000000-0005-0000-0000-0000E2020000}"/>
    <cellStyle name="Normal 14 24" xfId="728" xr:uid="{00000000-0005-0000-0000-0000E3020000}"/>
    <cellStyle name="Normal 14 3" xfId="729" xr:uid="{00000000-0005-0000-0000-0000E4020000}"/>
    <cellStyle name="Normal 14 3 2" xfId="730" xr:uid="{00000000-0005-0000-0000-0000E5020000}"/>
    <cellStyle name="Normal 14 3 3" xfId="731" xr:uid="{00000000-0005-0000-0000-0000E6020000}"/>
    <cellStyle name="Normal 14 4" xfId="732" xr:uid="{00000000-0005-0000-0000-0000E7020000}"/>
    <cellStyle name="Normal 14 4 2" xfId="733" xr:uid="{00000000-0005-0000-0000-0000E8020000}"/>
    <cellStyle name="Normal 14 4 3" xfId="734" xr:uid="{00000000-0005-0000-0000-0000E9020000}"/>
    <cellStyle name="Normal 14 5" xfId="735" xr:uid="{00000000-0005-0000-0000-0000EA020000}"/>
    <cellStyle name="Normal 14 5 2" xfId="736" xr:uid="{00000000-0005-0000-0000-0000EB020000}"/>
    <cellStyle name="Normal 14 5 3" xfId="737" xr:uid="{00000000-0005-0000-0000-0000EC020000}"/>
    <cellStyle name="Normal 14 6" xfId="738" xr:uid="{00000000-0005-0000-0000-0000ED020000}"/>
    <cellStyle name="Normal 14 6 2" xfId="739" xr:uid="{00000000-0005-0000-0000-0000EE020000}"/>
    <cellStyle name="Normal 14 6 3" xfId="740" xr:uid="{00000000-0005-0000-0000-0000EF020000}"/>
    <cellStyle name="Normal 14 7" xfId="741" xr:uid="{00000000-0005-0000-0000-0000F0020000}"/>
    <cellStyle name="Normal 14 7 2" xfId="742" xr:uid="{00000000-0005-0000-0000-0000F1020000}"/>
    <cellStyle name="Normal 14 7 3" xfId="743" xr:uid="{00000000-0005-0000-0000-0000F2020000}"/>
    <cellStyle name="Normal 14 8" xfId="744" xr:uid="{00000000-0005-0000-0000-0000F3020000}"/>
    <cellStyle name="Normal 14 8 2" xfId="745" xr:uid="{00000000-0005-0000-0000-0000F4020000}"/>
    <cellStyle name="Normal 14 8 3" xfId="746" xr:uid="{00000000-0005-0000-0000-0000F5020000}"/>
    <cellStyle name="Normal 14 9" xfId="747" xr:uid="{00000000-0005-0000-0000-0000F6020000}"/>
    <cellStyle name="Normal 2" xfId="1" xr:uid="{00000000-0005-0000-0000-0000F7020000}"/>
    <cellStyle name="Normal 3" xfId="748" xr:uid="{00000000-0005-0000-0000-0000F8020000}"/>
    <cellStyle name="Normal 3 10" xfId="749" xr:uid="{00000000-0005-0000-0000-0000F9020000}"/>
    <cellStyle name="Normal 3 10 2" xfId="750" xr:uid="{00000000-0005-0000-0000-0000FA020000}"/>
    <cellStyle name="Normal 3 10 3" xfId="751" xr:uid="{00000000-0005-0000-0000-0000FB020000}"/>
    <cellStyle name="Normal 3 11" xfId="752" xr:uid="{00000000-0005-0000-0000-0000FC020000}"/>
    <cellStyle name="Normal 3 11 2" xfId="753" xr:uid="{00000000-0005-0000-0000-0000FD020000}"/>
    <cellStyle name="Normal 3 11 3" xfId="754" xr:uid="{00000000-0005-0000-0000-0000FE020000}"/>
    <cellStyle name="Normal 3 12" xfId="755" xr:uid="{00000000-0005-0000-0000-0000FF020000}"/>
    <cellStyle name="Normal 3 12 2" xfId="756" xr:uid="{00000000-0005-0000-0000-000000030000}"/>
    <cellStyle name="Normal 3 12 3" xfId="757" xr:uid="{00000000-0005-0000-0000-000001030000}"/>
    <cellStyle name="Normal 3 13" xfId="758" xr:uid="{00000000-0005-0000-0000-000002030000}"/>
    <cellStyle name="Normal 3 13 2" xfId="759" xr:uid="{00000000-0005-0000-0000-000003030000}"/>
    <cellStyle name="Normal 3 13 3" xfId="760" xr:uid="{00000000-0005-0000-0000-000004030000}"/>
    <cellStyle name="Normal 3 14" xfId="761" xr:uid="{00000000-0005-0000-0000-000005030000}"/>
    <cellStyle name="Normal 3 14 2" xfId="762" xr:uid="{00000000-0005-0000-0000-000006030000}"/>
    <cellStyle name="Normal 3 14 3" xfId="763" xr:uid="{00000000-0005-0000-0000-000007030000}"/>
    <cellStyle name="Normal 3 15" xfId="764" xr:uid="{00000000-0005-0000-0000-000008030000}"/>
    <cellStyle name="Normal 3 15 2" xfId="765" xr:uid="{00000000-0005-0000-0000-000009030000}"/>
    <cellStyle name="Normal 3 15 3" xfId="766" xr:uid="{00000000-0005-0000-0000-00000A030000}"/>
    <cellStyle name="Normal 3 16" xfId="767" xr:uid="{00000000-0005-0000-0000-00000B030000}"/>
    <cellStyle name="Normal 3 16 2" xfId="768" xr:uid="{00000000-0005-0000-0000-00000C030000}"/>
    <cellStyle name="Normal 3 16 3" xfId="769" xr:uid="{00000000-0005-0000-0000-00000D030000}"/>
    <cellStyle name="Normal 3 17" xfId="770" xr:uid="{00000000-0005-0000-0000-00000E030000}"/>
    <cellStyle name="Normal 3 17 2" xfId="771" xr:uid="{00000000-0005-0000-0000-00000F030000}"/>
    <cellStyle name="Normal 3 17 3" xfId="772" xr:uid="{00000000-0005-0000-0000-000010030000}"/>
    <cellStyle name="Normal 3 18" xfId="773" xr:uid="{00000000-0005-0000-0000-000011030000}"/>
    <cellStyle name="Normal 3 19" xfId="774" xr:uid="{00000000-0005-0000-0000-000012030000}"/>
    <cellStyle name="Normal 3 2" xfId="775" xr:uid="{00000000-0005-0000-0000-000013030000}"/>
    <cellStyle name="Normal 3 2 10" xfId="776" xr:uid="{00000000-0005-0000-0000-000014030000}"/>
    <cellStyle name="Normal 3 2 11" xfId="777" xr:uid="{00000000-0005-0000-0000-000015030000}"/>
    <cellStyle name="Normal 3 2 12" xfId="778" xr:uid="{00000000-0005-0000-0000-000016030000}"/>
    <cellStyle name="Normal 3 2 13" xfId="779" xr:uid="{00000000-0005-0000-0000-000017030000}"/>
    <cellStyle name="Normal 3 2 14" xfId="780" xr:uid="{00000000-0005-0000-0000-000018030000}"/>
    <cellStyle name="Normal 3 2 15" xfId="781" xr:uid="{00000000-0005-0000-0000-000019030000}"/>
    <cellStyle name="Normal 3 2 16" xfId="782" xr:uid="{00000000-0005-0000-0000-00001A030000}"/>
    <cellStyle name="Normal 3 2 17" xfId="783" xr:uid="{00000000-0005-0000-0000-00001B030000}"/>
    <cellStyle name="Normal 3 2 18" xfId="784" xr:uid="{00000000-0005-0000-0000-00001C030000}"/>
    <cellStyle name="Normal 3 2 19" xfId="785" xr:uid="{00000000-0005-0000-0000-00001D030000}"/>
    <cellStyle name="Normal 3 2 2" xfId="786" xr:uid="{00000000-0005-0000-0000-00001E030000}"/>
    <cellStyle name="Normal 3 2 3" xfId="787" xr:uid="{00000000-0005-0000-0000-00001F030000}"/>
    <cellStyle name="Normal 3 2 4" xfId="788" xr:uid="{00000000-0005-0000-0000-000020030000}"/>
    <cellStyle name="Normal 3 2 5" xfId="789" xr:uid="{00000000-0005-0000-0000-000021030000}"/>
    <cellStyle name="Normal 3 2 6" xfId="790" xr:uid="{00000000-0005-0000-0000-000022030000}"/>
    <cellStyle name="Normal 3 2 7" xfId="791" xr:uid="{00000000-0005-0000-0000-000023030000}"/>
    <cellStyle name="Normal 3 2 8" xfId="792" xr:uid="{00000000-0005-0000-0000-000024030000}"/>
    <cellStyle name="Normal 3 2 9" xfId="793" xr:uid="{00000000-0005-0000-0000-000025030000}"/>
    <cellStyle name="Normal 3 20" xfId="794" xr:uid="{00000000-0005-0000-0000-000026030000}"/>
    <cellStyle name="Normal 3 21" xfId="795" xr:uid="{00000000-0005-0000-0000-000027030000}"/>
    <cellStyle name="Normal 3 22" xfId="796" xr:uid="{00000000-0005-0000-0000-000028030000}"/>
    <cellStyle name="Normal 3 23" xfId="797" xr:uid="{00000000-0005-0000-0000-000029030000}"/>
    <cellStyle name="Normal 3 24" xfId="798" xr:uid="{00000000-0005-0000-0000-00002A030000}"/>
    <cellStyle name="Normal 3 25" xfId="799" xr:uid="{00000000-0005-0000-0000-00002B030000}"/>
    <cellStyle name="Normal 3 26" xfId="800" xr:uid="{00000000-0005-0000-0000-00002C030000}"/>
    <cellStyle name="Normal 3 27" xfId="801" xr:uid="{00000000-0005-0000-0000-00002D030000}"/>
    <cellStyle name="Normal 3 28" xfId="802" xr:uid="{00000000-0005-0000-0000-00002E030000}"/>
    <cellStyle name="Normal 3 29" xfId="803" xr:uid="{00000000-0005-0000-0000-00002F030000}"/>
    <cellStyle name="Normal 3 3" xfId="804" xr:uid="{00000000-0005-0000-0000-000030030000}"/>
    <cellStyle name="Normal 3 3 10" xfId="805" xr:uid="{00000000-0005-0000-0000-000031030000}"/>
    <cellStyle name="Normal 3 3 11" xfId="806" xr:uid="{00000000-0005-0000-0000-000032030000}"/>
    <cellStyle name="Normal 3 3 12" xfId="807" xr:uid="{00000000-0005-0000-0000-000033030000}"/>
    <cellStyle name="Normal 3 3 13" xfId="808" xr:uid="{00000000-0005-0000-0000-000034030000}"/>
    <cellStyle name="Normal 3 3 14" xfId="809" xr:uid="{00000000-0005-0000-0000-000035030000}"/>
    <cellStyle name="Normal 3 3 15" xfId="810" xr:uid="{00000000-0005-0000-0000-000036030000}"/>
    <cellStyle name="Normal 3 3 16" xfId="811" xr:uid="{00000000-0005-0000-0000-000037030000}"/>
    <cellStyle name="Normal 3 3 17" xfId="812" xr:uid="{00000000-0005-0000-0000-000038030000}"/>
    <cellStyle name="Normal 3 3 18" xfId="813" xr:uid="{00000000-0005-0000-0000-000039030000}"/>
    <cellStyle name="Normal 3 3 19" xfId="814" xr:uid="{00000000-0005-0000-0000-00003A030000}"/>
    <cellStyle name="Normal 3 3 2" xfId="815" xr:uid="{00000000-0005-0000-0000-00003B030000}"/>
    <cellStyle name="Normal 3 3 3" xfId="816" xr:uid="{00000000-0005-0000-0000-00003C030000}"/>
    <cellStyle name="Normal 3 3 4" xfId="817" xr:uid="{00000000-0005-0000-0000-00003D030000}"/>
    <cellStyle name="Normal 3 3 5" xfId="818" xr:uid="{00000000-0005-0000-0000-00003E030000}"/>
    <cellStyle name="Normal 3 3 6" xfId="819" xr:uid="{00000000-0005-0000-0000-00003F030000}"/>
    <cellStyle name="Normal 3 3 7" xfId="820" xr:uid="{00000000-0005-0000-0000-000040030000}"/>
    <cellStyle name="Normal 3 3 8" xfId="821" xr:uid="{00000000-0005-0000-0000-000041030000}"/>
    <cellStyle name="Normal 3 3 9" xfId="822" xr:uid="{00000000-0005-0000-0000-000042030000}"/>
    <cellStyle name="Normal 3 30" xfId="823" xr:uid="{00000000-0005-0000-0000-000043030000}"/>
    <cellStyle name="Normal 3 31" xfId="824" xr:uid="{00000000-0005-0000-0000-000044030000}"/>
    <cellStyle name="Normal 3 32" xfId="825" xr:uid="{00000000-0005-0000-0000-000045030000}"/>
    <cellStyle name="Normal 3 33" xfId="826" xr:uid="{00000000-0005-0000-0000-000046030000}"/>
    <cellStyle name="Normal 3 34" xfId="827" xr:uid="{00000000-0005-0000-0000-000047030000}"/>
    <cellStyle name="Normal 3 35" xfId="828" xr:uid="{00000000-0005-0000-0000-000048030000}"/>
    <cellStyle name="Normal 3 36" xfId="829" xr:uid="{00000000-0005-0000-0000-000049030000}"/>
    <cellStyle name="Normal 3 37" xfId="830" xr:uid="{00000000-0005-0000-0000-00004A030000}"/>
    <cellStyle name="Normal 3 38" xfId="831" xr:uid="{00000000-0005-0000-0000-00004B030000}"/>
    <cellStyle name="Normal 3 39" xfId="832" xr:uid="{00000000-0005-0000-0000-00004C030000}"/>
    <cellStyle name="Normal 3 4" xfId="833" xr:uid="{00000000-0005-0000-0000-00004D030000}"/>
    <cellStyle name="Normal 3 4 2" xfId="834" xr:uid="{00000000-0005-0000-0000-00004E030000}"/>
    <cellStyle name="Normal 3 4 3" xfId="835" xr:uid="{00000000-0005-0000-0000-00004F030000}"/>
    <cellStyle name="Normal 3 5" xfId="836" xr:uid="{00000000-0005-0000-0000-000050030000}"/>
    <cellStyle name="Normal 3 5 2" xfId="837" xr:uid="{00000000-0005-0000-0000-000051030000}"/>
    <cellStyle name="Normal 3 5 3" xfId="838" xr:uid="{00000000-0005-0000-0000-000052030000}"/>
    <cellStyle name="Normal 3 6" xfId="839" xr:uid="{00000000-0005-0000-0000-000053030000}"/>
    <cellStyle name="Normal 3 6 2" xfId="840" xr:uid="{00000000-0005-0000-0000-000054030000}"/>
    <cellStyle name="Normal 3 6 3" xfId="841" xr:uid="{00000000-0005-0000-0000-000055030000}"/>
    <cellStyle name="Normal 3 7" xfId="842" xr:uid="{00000000-0005-0000-0000-000056030000}"/>
    <cellStyle name="Normal 3 7 2" xfId="843" xr:uid="{00000000-0005-0000-0000-000057030000}"/>
    <cellStyle name="Normal 3 7 3" xfId="844" xr:uid="{00000000-0005-0000-0000-000058030000}"/>
    <cellStyle name="Normal 3 8" xfId="845" xr:uid="{00000000-0005-0000-0000-000059030000}"/>
    <cellStyle name="Normal 3 8 2" xfId="846" xr:uid="{00000000-0005-0000-0000-00005A030000}"/>
    <cellStyle name="Normal 3 8 3" xfId="847" xr:uid="{00000000-0005-0000-0000-00005B030000}"/>
    <cellStyle name="Normal 3 9" xfId="848" xr:uid="{00000000-0005-0000-0000-00005C030000}"/>
    <cellStyle name="Normal 3 9 2" xfId="849" xr:uid="{00000000-0005-0000-0000-00005D030000}"/>
    <cellStyle name="Normal 3 9 3" xfId="850" xr:uid="{00000000-0005-0000-0000-00005E030000}"/>
    <cellStyle name="Normal 4" xfId="851" xr:uid="{00000000-0005-0000-0000-00005F030000}"/>
    <cellStyle name="Normal 4 10" xfId="852" xr:uid="{00000000-0005-0000-0000-000060030000}"/>
    <cellStyle name="Normal 4 10 2" xfId="853" xr:uid="{00000000-0005-0000-0000-000061030000}"/>
    <cellStyle name="Normal 4 10 3" xfId="854" xr:uid="{00000000-0005-0000-0000-000062030000}"/>
    <cellStyle name="Normal 4 11" xfId="855" xr:uid="{00000000-0005-0000-0000-000063030000}"/>
    <cellStyle name="Normal 4 11 2" xfId="856" xr:uid="{00000000-0005-0000-0000-000064030000}"/>
    <cellStyle name="Normal 4 11 3" xfId="857" xr:uid="{00000000-0005-0000-0000-000065030000}"/>
    <cellStyle name="Normal 4 12" xfId="858" xr:uid="{00000000-0005-0000-0000-000066030000}"/>
    <cellStyle name="Normal 4 12 2" xfId="859" xr:uid="{00000000-0005-0000-0000-000067030000}"/>
    <cellStyle name="Normal 4 12 3" xfId="860" xr:uid="{00000000-0005-0000-0000-000068030000}"/>
    <cellStyle name="Normal 4 13" xfId="861" xr:uid="{00000000-0005-0000-0000-000069030000}"/>
    <cellStyle name="Normal 4 13 2" xfId="862" xr:uid="{00000000-0005-0000-0000-00006A030000}"/>
    <cellStyle name="Normal 4 13 3" xfId="863" xr:uid="{00000000-0005-0000-0000-00006B030000}"/>
    <cellStyle name="Normal 4 14" xfId="864" xr:uid="{00000000-0005-0000-0000-00006C030000}"/>
    <cellStyle name="Normal 4 14 2" xfId="865" xr:uid="{00000000-0005-0000-0000-00006D030000}"/>
    <cellStyle name="Normal 4 14 3" xfId="866" xr:uid="{00000000-0005-0000-0000-00006E030000}"/>
    <cellStyle name="Normal 4 15" xfId="867" xr:uid="{00000000-0005-0000-0000-00006F030000}"/>
    <cellStyle name="Normal 4 15 2" xfId="868" xr:uid="{00000000-0005-0000-0000-000070030000}"/>
    <cellStyle name="Normal 4 15 3" xfId="869" xr:uid="{00000000-0005-0000-0000-000071030000}"/>
    <cellStyle name="Normal 4 16" xfId="870" xr:uid="{00000000-0005-0000-0000-000072030000}"/>
    <cellStyle name="Normal 4 16 2" xfId="871" xr:uid="{00000000-0005-0000-0000-000073030000}"/>
    <cellStyle name="Normal 4 16 3" xfId="872" xr:uid="{00000000-0005-0000-0000-000074030000}"/>
    <cellStyle name="Normal 4 17" xfId="873" xr:uid="{00000000-0005-0000-0000-000075030000}"/>
    <cellStyle name="Normal 4 17 2" xfId="874" xr:uid="{00000000-0005-0000-0000-000076030000}"/>
    <cellStyle name="Normal 4 17 3" xfId="875" xr:uid="{00000000-0005-0000-0000-000077030000}"/>
    <cellStyle name="Normal 4 18" xfId="876" xr:uid="{00000000-0005-0000-0000-000078030000}"/>
    <cellStyle name="Normal 4 19" xfId="877" xr:uid="{00000000-0005-0000-0000-000079030000}"/>
    <cellStyle name="Normal 4 2" xfId="878" xr:uid="{00000000-0005-0000-0000-00007A030000}"/>
    <cellStyle name="Normal 4 2 10" xfId="879" xr:uid="{00000000-0005-0000-0000-00007B030000}"/>
    <cellStyle name="Normal 4 2 11" xfId="880" xr:uid="{00000000-0005-0000-0000-00007C030000}"/>
    <cellStyle name="Normal 4 2 12" xfId="881" xr:uid="{00000000-0005-0000-0000-00007D030000}"/>
    <cellStyle name="Normal 4 2 13" xfId="882" xr:uid="{00000000-0005-0000-0000-00007E030000}"/>
    <cellStyle name="Normal 4 2 14" xfId="883" xr:uid="{00000000-0005-0000-0000-00007F030000}"/>
    <cellStyle name="Normal 4 2 15" xfId="884" xr:uid="{00000000-0005-0000-0000-000080030000}"/>
    <cellStyle name="Normal 4 2 16" xfId="885" xr:uid="{00000000-0005-0000-0000-000081030000}"/>
    <cellStyle name="Normal 4 2 17" xfId="886" xr:uid="{00000000-0005-0000-0000-000082030000}"/>
    <cellStyle name="Normal 4 2 18" xfId="887" xr:uid="{00000000-0005-0000-0000-000083030000}"/>
    <cellStyle name="Normal 4 2 19" xfId="888" xr:uid="{00000000-0005-0000-0000-000084030000}"/>
    <cellStyle name="Normal 4 2 2" xfId="889" xr:uid="{00000000-0005-0000-0000-000085030000}"/>
    <cellStyle name="Normal 4 2 3" xfId="890" xr:uid="{00000000-0005-0000-0000-000086030000}"/>
    <cellStyle name="Normal 4 2 4" xfId="891" xr:uid="{00000000-0005-0000-0000-000087030000}"/>
    <cellStyle name="Normal 4 2 5" xfId="892" xr:uid="{00000000-0005-0000-0000-000088030000}"/>
    <cellStyle name="Normal 4 2 6" xfId="893" xr:uid="{00000000-0005-0000-0000-000089030000}"/>
    <cellStyle name="Normal 4 2 7" xfId="894" xr:uid="{00000000-0005-0000-0000-00008A030000}"/>
    <cellStyle name="Normal 4 2 8" xfId="895" xr:uid="{00000000-0005-0000-0000-00008B030000}"/>
    <cellStyle name="Normal 4 2 9" xfId="896" xr:uid="{00000000-0005-0000-0000-00008C030000}"/>
    <cellStyle name="Normal 4 20" xfId="897" xr:uid="{00000000-0005-0000-0000-00008D030000}"/>
    <cellStyle name="Normal 4 21" xfId="898" xr:uid="{00000000-0005-0000-0000-00008E030000}"/>
    <cellStyle name="Normal 4 22" xfId="899" xr:uid="{00000000-0005-0000-0000-00008F030000}"/>
    <cellStyle name="Normal 4 23" xfId="900" xr:uid="{00000000-0005-0000-0000-000090030000}"/>
    <cellStyle name="Normal 4 24" xfId="901" xr:uid="{00000000-0005-0000-0000-000091030000}"/>
    <cellStyle name="Normal 4 25" xfId="902" xr:uid="{00000000-0005-0000-0000-000092030000}"/>
    <cellStyle name="Normal 4 26" xfId="903" xr:uid="{00000000-0005-0000-0000-000093030000}"/>
    <cellStyle name="Normal 4 27" xfId="904" xr:uid="{00000000-0005-0000-0000-000094030000}"/>
    <cellStyle name="Normal 4 28" xfId="905" xr:uid="{00000000-0005-0000-0000-000095030000}"/>
    <cellStyle name="Normal 4 29" xfId="906" xr:uid="{00000000-0005-0000-0000-000096030000}"/>
    <cellStyle name="Normal 4 3" xfId="907" xr:uid="{00000000-0005-0000-0000-000097030000}"/>
    <cellStyle name="Normal 4 3 10" xfId="908" xr:uid="{00000000-0005-0000-0000-000098030000}"/>
    <cellStyle name="Normal 4 3 11" xfId="909" xr:uid="{00000000-0005-0000-0000-000099030000}"/>
    <cellStyle name="Normal 4 3 12" xfId="910" xr:uid="{00000000-0005-0000-0000-00009A030000}"/>
    <cellStyle name="Normal 4 3 13" xfId="911" xr:uid="{00000000-0005-0000-0000-00009B030000}"/>
    <cellStyle name="Normal 4 3 14" xfId="912" xr:uid="{00000000-0005-0000-0000-00009C030000}"/>
    <cellStyle name="Normal 4 3 15" xfId="913" xr:uid="{00000000-0005-0000-0000-00009D030000}"/>
    <cellStyle name="Normal 4 3 16" xfId="914" xr:uid="{00000000-0005-0000-0000-00009E030000}"/>
    <cellStyle name="Normal 4 3 17" xfId="915" xr:uid="{00000000-0005-0000-0000-00009F030000}"/>
    <cellStyle name="Normal 4 3 18" xfId="916" xr:uid="{00000000-0005-0000-0000-0000A0030000}"/>
    <cellStyle name="Normal 4 3 19" xfId="917" xr:uid="{00000000-0005-0000-0000-0000A1030000}"/>
    <cellStyle name="Normal 4 3 2" xfId="918" xr:uid="{00000000-0005-0000-0000-0000A2030000}"/>
    <cellStyle name="Normal 4 3 3" xfId="919" xr:uid="{00000000-0005-0000-0000-0000A3030000}"/>
    <cellStyle name="Normal 4 3 4" xfId="920" xr:uid="{00000000-0005-0000-0000-0000A4030000}"/>
    <cellStyle name="Normal 4 3 5" xfId="921" xr:uid="{00000000-0005-0000-0000-0000A5030000}"/>
    <cellStyle name="Normal 4 3 6" xfId="922" xr:uid="{00000000-0005-0000-0000-0000A6030000}"/>
    <cellStyle name="Normal 4 3 7" xfId="923" xr:uid="{00000000-0005-0000-0000-0000A7030000}"/>
    <cellStyle name="Normal 4 3 8" xfId="924" xr:uid="{00000000-0005-0000-0000-0000A8030000}"/>
    <cellStyle name="Normal 4 3 9" xfId="925" xr:uid="{00000000-0005-0000-0000-0000A9030000}"/>
    <cellStyle name="Normal 4 30" xfId="926" xr:uid="{00000000-0005-0000-0000-0000AA030000}"/>
    <cellStyle name="Normal 4 31" xfId="927" xr:uid="{00000000-0005-0000-0000-0000AB030000}"/>
    <cellStyle name="Normal 4 32" xfId="928" xr:uid="{00000000-0005-0000-0000-0000AC030000}"/>
    <cellStyle name="Normal 4 33" xfId="929" xr:uid="{00000000-0005-0000-0000-0000AD030000}"/>
    <cellStyle name="Normal 4 34" xfId="930" xr:uid="{00000000-0005-0000-0000-0000AE030000}"/>
    <cellStyle name="Normal 4 35" xfId="931" xr:uid="{00000000-0005-0000-0000-0000AF030000}"/>
    <cellStyle name="Normal 4 36" xfId="932" xr:uid="{00000000-0005-0000-0000-0000B0030000}"/>
    <cellStyle name="Normal 4 37" xfId="933" xr:uid="{00000000-0005-0000-0000-0000B1030000}"/>
    <cellStyle name="Normal 4 38" xfId="934" xr:uid="{00000000-0005-0000-0000-0000B2030000}"/>
    <cellStyle name="Normal 4 4" xfId="935" xr:uid="{00000000-0005-0000-0000-0000B3030000}"/>
    <cellStyle name="Normal 4 4 2" xfId="936" xr:uid="{00000000-0005-0000-0000-0000B4030000}"/>
    <cellStyle name="Normal 4 4 3" xfId="937" xr:uid="{00000000-0005-0000-0000-0000B5030000}"/>
    <cellStyle name="Normal 4 5" xfId="938" xr:uid="{00000000-0005-0000-0000-0000B6030000}"/>
    <cellStyle name="Normal 4 5 2" xfId="939" xr:uid="{00000000-0005-0000-0000-0000B7030000}"/>
    <cellStyle name="Normal 4 5 3" xfId="940" xr:uid="{00000000-0005-0000-0000-0000B8030000}"/>
    <cellStyle name="Normal 4 6" xfId="941" xr:uid="{00000000-0005-0000-0000-0000B9030000}"/>
    <cellStyle name="Normal 4 6 2" xfId="942" xr:uid="{00000000-0005-0000-0000-0000BA030000}"/>
    <cellStyle name="Normal 4 6 3" xfId="943" xr:uid="{00000000-0005-0000-0000-0000BB030000}"/>
    <cellStyle name="Normal 4 7" xfId="944" xr:uid="{00000000-0005-0000-0000-0000BC030000}"/>
    <cellStyle name="Normal 4 7 2" xfId="945" xr:uid="{00000000-0005-0000-0000-0000BD030000}"/>
    <cellStyle name="Normal 4 7 3" xfId="946" xr:uid="{00000000-0005-0000-0000-0000BE030000}"/>
    <cellStyle name="Normal 4 8" xfId="947" xr:uid="{00000000-0005-0000-0000-0000BF030000}"/>
    <cellStyle name="Normal 4 8 2" xfId="948" xr:uid="{00000000-0005-0000-0000-0000C0030000}"/>
    <cellStyle name="Normal 4 8 3" xfId="949" xr:uid="{00000000-0005-0000-0000-0000C1030000}"/>
    <cellStyle name="Normal 4 9" xfId="950" xr:uid="{00000000-0005-0000-0000-0000C2030000}"/>
    <cellStyle name="Normal 4 9 2" xfId="951" xr:uid="{00000000-0005-0000-0000-0000C3030000}"/>
    <cellStyle name="Normal 4 9 3" xfId="952" xr:uid="{00000000-0005-0000-0000-0000C4030000}"/>
    <cellStyle name="Normal 5 10" xfId="953" xr:uid="{00000000-0005-0000-0000-0000C5030000}"/>
    <cellStyle name="Normal 5 10 2" xfId="954" xr:uid="{00000000-0005-0000-0000-0000C6030000}"/>
    <cellStyle name="Normal 5 10 3" xfId="955" xr:uid="{00000000-0005-0000-0000-0000C7030000}"/>
    <cellStyle name="Normal 5 11" xfId="956" xr:uid="{00000000-0005-0000-0000-0000C8030000}"/>
    <cellStyle name="Normal 5 12" xfId="957" xr:uid="{00000000-0005-0000-0000-0000C9030000}"/>
    <cellStyle name="Normal 5 13" xfId="958" xr:uid="{00000000-0005-0000-0000-0000CA030000}"/>
    <cellStyle name="Normal 5 14" xfId="959" xr:uid="{00000000-0005-0000-0000-0000CB030000}"/>
    <cellStyle name="Normal 5 15" xfId="960" xr:uid="{00000000-0005-0000-0000-0000CC030000}"/>
    <cellStyle name="Normal 5 16" xfId="961" xr:uid="{00000000-0005-0000-0000-0000CD030000}"/>
    <cellStyle name="Normal 5 17" xfId="962" xr:uid="{00000000-0005-0000-0000-0000CE030000}"/>
    <cellStyle name="Normal 5 18" xfId="963" xr:uid="{00000000-0005-0000-0000-0000CF030000}"/>
    <cellStyle name="Normal 5 19" xfId="964" xr:uid="{00000000-0005-0000-0000-0000D0030000}"/>
    <cellStyle name="Normal 5 2" xfId="965" xr:uid="{00000000-0005-0000-0000-0000D1030000}"/>
    <cellStyle name="Normal 5 2 10" xfId="966" xr:uid="{00000000-0005-0000-0000-0000D2030000}"/>
    <cellStyle name="Normal 5 2 11" xfId="967" xr:uid="{00000000-0005-0000-0000-0000D3030000}"/>
    <cellStyle name="Normal 5 2 12" xfId="968" xr:uid="{00000000-0005-0000-0000-0000D4030000}"/>
    <cellStyle name="Normal 5 2 13" xfId="969" xr:uid="{00000000-0005-0000-0000-0000D5030000}"/>
    <cellStyle name="Normal 5 2 14" xfId="970" xr:uid="{00000000-0005-0000-0000-0000D6030000}"/>
    <cellStyle name="Normal 5 2 15" xfId="971" xr:uid="{00000000-0005-0000-0000-0000D7030000}"/>
    <cellStyle name="Normal 5 2 16" xfId="972" xr:uid="{00000000-0005-0000-0000-0000D8030000}"/>
    <cellStyle name="Normal 5 2 17" xfId="973" xr:uid="{00000000-0005-0000-0000-0000D9030000}"/>
    <cellStyle name="Normal 5 2 18" xfId="974" xr:uid="{00000000-0005-0000-0000-0000DA030000}"/>
    <cellStyle name="Normal 5 2 19" xfId="975" xr:uid="{00000000-0005-0000-0000-0000DB030000}"/>
    <cellStyle name="Normal 5 2 2" xfId="976" xr:uid="{00000000-0005-0000-0000-0000DC030000}"/>
    <cellStyle name="Normal 5 2 3" xfId="977" xr:uid="{00000000-0005-0000-0000-0000DD030000}"/>
    <cellStyle name="Normal 5 2 4" xfId="978" xr:uid="{00000000-0005-0000-0000-0000DE030000}"/>
    <cellStyle name="Normal 5 2 5" xfId="979" xr:uid="{00000000-0005-0000-0000-0000DF030000}"/>
    <cellStyle name="Normal 5 2 6" xfId="980" xr:uid="{00000000-0005-0000-0000-0000E0030000}"/>
    <cellStyle name="Normal 5 2 7" xfId="981" xr:uid="{00000000-0005-0000-0000-0000E1030000}"/>
    <cellStyle name="Normal 5 2 8" xfId="982" xr:uid="{00000000-0005-0000-0000-0000E2030000}"/>
    <cellStyle name="Normal 5 2 9" xfId="983" xr:uid="{00000000-0005-0000-0000-0000E3030000}"/>
    <cellStyle name="Normal 5 20" xfId="984" xr:uid="{00000000-0005-0000-0000-0000E4030000}"/>
    <cellStyle name="Normal 5 21" xfId="985" xr:uid="{00000000-0005-0000-0000-0000E5030000}"/>
    <cellStyle name="Normal 5 22" xfId="986" xr:uid="{00000000-0005-0000-0000-0000E6030000}"/>
    <cellStyle name="Normal 5 23" xfId="987" xr:uid="{00000000-0005-0000-0000-0000E7030000}"/>
    <cellStyle name="Normal 5 24" xfId="988" xr:uid="{00000000-0005-0000-0000-0000E8030000}"/>
    <cellStyle name="Normal 5 25" xfId="989" xr:uid="{00000000-0005-0000-0000-0000E9030000}"/>
    <cellStyle name="Normal 5 26" xfId="990" xr:uid="{00000000-0005-0000-0000-0000EA030000}"/>
    <cellStyle name="Normal 5 27" xfId="991" xr:uid="{00000000-0005-0000-0000-0000EB030000}"/>
    <cellStyle name="Normal 5 28" xfId="992" xr:uid="{00000000-0005-0000-0000-0000EC030000}"/>
    <cellStyle name="Normal 5 29" xfId="993" xr:uid="{00000000-0005-0000-0000-0000ED030000}"/>
    <cellStyle name="Normal 5 3" xfId="994" xr:uid="{00000000-0005-0000-0000-0000EE030000}"/>
    <cellStyle name="Normal 5 3 10" xfId="995" xr:uid="{00000000-0005-0000-0000-0000EF030000}"/>
    <cellStyle name="Normal 5 3 11" xfId="996" xr:uid="{00000000-0005-0000-0000-0000F0030000}"/>
    <cellStyle name="Normal 5 3 12" xfId="997" xr:uid="{00000000-0005-0000-0000-0000F1030000}"/>
    <cellStyle name="Normal 5 3 13" xfId="998" xr:uid="{00000000-0005-0000-0000-0000F2030000}"/>
    <cellStyle name="Normal 5 3 14" xfId="999" xr:uid="{00000000-0005-0000-0000-0000F3030000}"/>
    <cellStyle name="Normal 5 3 15" xfId="1000" xr:uid="{00000000-0005-0000-0000-0000F4030000}"/>
    <cellStyle name="Normal 5 3 16" xfId="1001" xr:uid="{00000000-0005-0000-0000-0000F5030000}"/>
    <cellStyle name="Normal 5 3 17" xfId="1002" xr:uid="{00000000-0005-0000-0000-0000F6030000}"/>
    <cellStyle name="Normal 5 3 18" xfId="1003" xr:uid="{00000000-0005-0000-0000-0000F7030000}"/>
    <cellStyle name="Normal 5 3 19" xfId="1004" xr:uid="{00000000-0005-0000-0000-0000F8030000}"/>
    <cellStyle name="Normal 5 3 2" xfId="1005" xr:uid="{00000000-0005-0000-0000-0000F9030000}"/>
    <cellStyle name="Normal 5 3 3" xfId="1006" xr:uid="{00000000-0005-0000-0000-0000FA030000}"/>
    <cellStyle name="Normal 5 3 4" xfId="1007" xr:uid="{00000000-0005-0000-0000-0000FB030000}"/>
    <cellStyle name="Normal 5 3 5" xfId="1008" xr:uid="{00000000-0005-0000-0000-0000FC030000}"/>
    <cellStyle name="Normal 5 3 6" xfId="1009" xr:uid="{00000000-0005-0000-0000-0000FD030000}"/>
    <cellStyle name="Normal 5 3 7" xfId="1010" xr:uid="{00000000-0005-0000-0000-0000FE030000}"/>
    <cellStyle name="Normal 5 3 8" xfId="1011" xr:uid="{00000000-0005-0000-0000-0000FF030000}"/>
    <cellStyle name="Normal 5 3 9" xfId="1012" xr:uid="{00000000-0005-0000-0000-000000040000}"/>
    <cellStyle name="Normal 5 30" xfId="1013" xr:uid="{00000000-0005-0000-0000-000001040000}"/>
    <cellStyle name="Normal 5 31" xfId="1014" xr:uid="{00000000-0005-0000-0000-000002040000}"/>
    <cellStyle name="Normal 5 32" xfId="1015" xr:uid="{00000000-0005-0000-0000-000003040000}"/>
    <cellStyle name="Normal 5 33" xfId="1016" xr:uid="{00000000-0005-0000-0000-000004040000}"/>
    <cellStyle name="Normal 5 34" xfId="1017" xr:uid="{00000000-0005-0000-0000-000005040000}"/>
    <cellStyle name="Normal 5 35" xfId="1018" xr:uid="{00000000-0005-0000-0000-000006040000}"/>
    <cellStyle name="Normal 5 36" xfId="1019" xr:uid="{00000000-0005-0000-0000-000007040000}"/>
    <cellStyle name="Normal 5 37" xfId="1020" xr:uid="{00000000-0005-0000-0000-000008040000}"/>
    <cellStyle name="Normal 5 38" xfId="1021" xr:uid="{00000000-0005-0000-0000-000009040000}"/>
    <cellStyle name="Normal 5 4" xfId="1022" xr:uid="{00000000-0005-0000-0000-00000A040000}"/>
    <cellStyle name="Normal 5 4 2" xfId="1023" xr:uid="{00000000-0005-0000-0000-00000B040000}"/>
    <cellStyle name="Normal 5 4 3" xfId="1024" xr:uid="{00000000-0005-0000-0000-00000C040000}"/>
    <cellStyle name="Normal 5 5" xfId="1025" xr:uid="{00000000-0005-0000-0000-00000D040000}"/>
    <cellStyle name="Normal 5 5 2" xfId="1026" xr:uid="{00000000-0005-0000-0000-00000E040000}"/>
    <cellStyle name="Normal 5 5 3" xfId="1027" xr:uid="{00000000-0005-0000-0000-00000F040000}"/>
    <cellStyle name="Normal 5 6" xfId="1028" xr:uid="{00000000-0005-0000-0000-000010040000}"/>
    <cellStyle name="Normal 5 6 2" xfId="1029" xr:uid="{00000000-0005-0000-0000-000011040000}"/>
    <cellStyle name="Normal 5 6 3" xfId="1030" xr:uid="{00000000-0005-0000-0000-000012040000}"/>
    <cellStyle name="Normal 5 7" xfId="1031" xr:uid="{00000000-0005-0000-0000-000013040000}"/>
    <cellStyle name="Normal 5 7 2" xfId="1032" xr:uid="{00000000-0005-0000-0000-000014040000}"/>
    <cellStyle name="Normal 5 7 3" xfId="1033" xr:uid="{00000000-0005-0000-0000-000015040000}"/>
    <cellStyle name="Normal 5 8" xfId="1034" xr:uid="{00000000-0005-0000-0000-000016040000}"/>
    <cellStyle name="Normal 5 8 2" xfId="1035" xr:uid="{00000000-0005-0000-0000-000017040000}"/>
    <cellStyle name="Normal 5 8 3" xfId="1036" xr:uid="{00000000-0005-0000-0000-000018040000}"/>
    <cellStyle name="Normal 5 9" xfId="1037" xr:uid="{00000000-0005-0000-0000-000019040000}"/>
    <cellStyle name="Normal 5 9 2" xfId="1038" xr:uid="{00000000-0005-0000-0000-00001A040000}"/>
    <cellStyle name="Normal 5 9 3" xfId="1039" xr:uid="{00000000-0005-0000-0000-00001B040000}"/>
    <cellStyle name="Normal 6 10" xfId="1040" xr:uid="{00000000-0005-0000-0000-00001C040000}"/>
    <cellStyle name="Normal 6 10 2" xfId="1041" xr:uid="{00000000-0005-0000-0000-00001D040000}"/>
    <cellStyle name="Normal 6 10 3" xfId="1042" xr:uid="{00000000-0005-0000-0000-00001E040000}"/>
    <cellStyle name="Normal 6 11" xfId="1043" xr:uid="{00000000-0005-0000-0000-00001F040000}"/>
    <cellStyle name="Normal 6 12" xfId="1044" xr:uid="{00000000-0005-0000-0000-000020040000}"/>
    <cellStyle name="Normal 6 13" xfId="1045" xr:uid="{00000000-0005-0000-0000-000021040000}"/>
    <cellStyle name="Normal 6 14" xfId="1046" xr:uid="{00000000-0005-0000-0000-000022040000}"/>
    <cellStyle name="Normal 6 15" xfId="1047" xr:uid="{00000000-0005-0000-0000-000023040000}"/>
    <cellStyle name="Normal 6 16" xfId="1048" xr:uid="{00000000-0005-0000-0000-000024040000}"/>
    <cellStyle name="Normal 6 17" xfId="1049" xr:uid="{00000000-0005-0000-0000-000025040000}"/>
    <cellStyle name="Normal 6 18" xfId="1050" xr:uid="{00000000-0005-0000-0000-000026040000}"/>
    <cellStyle name="Normal 6 19" xfId="1051" xr:uid="{00000000-0005-0000-0000-000027040000}"/>
    <cellStyle name="Normal 6 2" xfId="1052" xr:uid="{00000000-0005-0000-0000-000028040000}"/>
    <cellStyle name="Normal 6 2 10" xfId="1053" xr:uid="{00000000-0005-0000-0000-000029040000}"/>
    <cellStyle name="Normal 6 2 11" xfId="1054" xr:uid="{00000000-0005-0000-0000-00002A040000}"/>
    <cellStyle name="Normal 6 2 12" xfId="1055" xr:uid="{00000000-0005-0000-0000-00002B040000}"/>
    <cellStyle name="Normal 6 2 13" xfId="1056" xr:uid="{00000000-0005-0000-0000-00002C040000}"/>
    <cellStyle name="Normal 6 2 14" xfId="1057" xr:uid="{00000000-0005-0000-0000-00002D040000}"/>
    <cellStyle name="Normal 6 2 15" xfId="1058" xr:uid="{00000000-0005-0000-0000-00002E040000}"/>
    <cellStyle name="Normal 6 2 16" xfId="1059" xr:uid="{00000000-0005-0000-0000-00002F040000}"/>
    <cellStyle name="Normal 6 2 17" xfId="1060" xr:uid="{00000000-0005-0000-0000-000030040000}"/>
    <cellStyle name="Normal 6 2 18" xfId="1061" xr:uid="{00000000-0005-0000-0000-000031040000}"/>
    <cellStyle name="Normal 6 2 19" xfId="1062" xr:uid="{00000000-0005-0000-0000-000032040000}"/>
    <cellStyle name="Normal 6 2 2" xfId="1063" xr:uid="{00000000-0005-0000-0000-000033040000}"/>
    <cellStyle name="Normal 6 2 3" xfId="1064" xr:uid="{00000000-0005-0000-0000-000034040000}"/>
    <cellStyle name="Normal 6 2 4" xfId="1065" xr:uid="{00000000-0005-0000-0000-000035040000}"/>
    <cellStyle name="Normal 6 2 5" xfId="1066" xr:uid="{00000000-0005-0000-0000-000036040000}"/>
    <cellStyle name="Normal 6 2 6" xfId="1067" xr:uid="{00000000-0005-0000-0000-000037040000}"/>
    <cellStyle name="Normal 6 2 7" xfId="1068" xr:uid="{00000000-0005-0000-0000-000038040000}"/>
    <cellStyle name="Normal 6 2 8" xfId="1069" xr:uid="{00000000-0005-0000-0000-000039040000}"/>
    <cellStyle name="Normal 6 2 9" xfId="1070" xr:uid="{00000000-0005-0000-0000-00003A040000}"/>
    <cellStyle name="Normal 6 20" xfId="1071" xr:uid="{00000000-0005-0000-0000-00003B040000}"/>
    <cellStyle name="Normal 6 21" xfId="1072" xr:uid="{00000000-0005-0000-0000-00003C040000}"/>
    <cellStyle name="Normal 6 22" xfId="1073" xr:uid="{00000000-0005-0000-0000-00003D040000}"/>
    <cellStyle name="Normal 6 23" xfId="1074" xr:uid="{00000000-0005-0000-0000-00003E040000}"/>
    <cellStyle name="Normal 6 24" xfId="1075" xr:uid="{00000000-0005-0000-0000-00003F040000}"/>
    <cellStyle name="Normal 6 25" xfId="1076" xr:uid="{00000000-0005-0000-0000-000040040000}"/>
    <cellStyle name="Normal 6 26" xfId="1077" xr:uid="{00000000-0005-0000-0000-000041040000}"/>
    <cellStyle name="Normal 6 27" xfId="1078" xr:uid="{00000000-0005-0000-0000-000042040000}"/>
    <cellStyle name="Normal 6 28" xfId="1079" xr:uid="{00000000-0005-0000-0000-000043040000}"/>
    <cellStyle name="Normal 6 29" xfId="1080" xr:uid="{00000000-0005-0000-0000-000044040000}"/>
    <cellStyle name="Normal 6 3" xfId="1081" xr:uid="{00000000-0005-0000-0000-000045040000}"/>
    <cellStyle name="Normal 6 3 10" xfId="1082" xr:uid="{00000000-0005-0000-0000-000046040000}"/>
    <cellStyle name="Normal 6 3 11" xfId="1083" xr:uid="{00000000-0005-0000-0000-000047040000}"/>
    <cellStyle name="Normal 6 3 12" xfId="1084" xr:uid="{00000000-0005-0000-0000-000048040000}"/>
    <cellStyle name="Normal 6 3 13" xfId="1085" xr:uid="{00000000-0005-0000-0000-000049040000}"/>
    <cellStyle name="Normal 6 3 14" xfId="1086" xr:uid="{00000000-0005-0000-0000-00004A040000}"/>
    <cellStyle name="Normal 6 3 15" xfId="1087" xr:uid="{00000000-0005-0000-0000-00004B040000}"/>
    <cellStyle name="Normal 6 3 16" xfId="1088" xr:uid="{00000000-0005-0000-0000-00004C040000}"/>
    <cellStyle name="Normal 6 3 17" xfId="1089" xr:uid="{00000000-0005-0000-0000-00004D040000}"/>
    <cellStyle name="Normal 6 3 18" xfId="1090" xr:uid="{00000000-0005-0000-0000-00004E040000}"/>
    <cellStyle name="Normal 6 3 19" xfId="1091" xr:uid="{00000000-0005-0000-0000-00004F040000}"/>
    <cellStyle name="Normal 6 3 2" xfId="1092" xr:uid="{00000000-0005-0000-0000-000050040000}"/>
    <cellStyle name="Normal 6 3 3" xfId="1093" xr:uid="{00000000-0005-0000-0000-000051040000}"/>
    <cellStyle name="Normal 6 3 4" xfId="1094" xr:uid="{00000000-0005-0000-0000-000052040000}"/>
    <cellStyle name="Normal 6 3 5" xfId="1095" xr:uid="{00000000-0005-0000-0000-000053040000}"/>
    <cellStyle name="Normal 6 3 6" xfId="1096" xr:uid="{00000000-0005-0000-0000-000054040000}"/>
    <cellStyle name="Normal 6 3 7" xfId="1097" xr:uid="{00000000-0005-0000-0000-000055040000}"/>
    <cellStyle name="Normal 6 3 8" xfId="1098" xr:uid="{00000000-0005-0000-0000-000056040000}"/>
    <cellStyle name="Normal 6 3 9" xfId="1099" xr:uid="{00000000-0005-0000-0000-000057040000}"/>
    <cellStyle name="Normal 6 30" xfId="1100" xr:uid="{00000000-0005-0000-0000-000058040000}"/>
    <cellStyle name="Normal 6 31" xfId="1101" xr:uid="{00000000-0005-0000-0000-000059040000}"/>
    <cellStyle name="Normal 6 32" xfId="1102" xr:uid="{00000000-0005-0000-0000-00005A040000}"/>
    <cellStyle name="Normal 6 33" xfId="1103" xr:uid="{00000000-0005-0000-0000-00005B040000}"/>
    <cellStyle name="Normal 6 34" xfId="1104" xr:uid="{00000000-0005-0000-0000-00005C040000}"/>
    <cellStyle name="Normal 6 35" xfId="1105" xr:uid="{00000000-0005-0000-0000-00005D040000}"/>
    <cellStyle name="Normal 6 36" xfId="1106" xr:uid="{00000000-0005-0000-0000-00005E040000}"/>
    <cellStyle name="Normal 6 37" xfId="1107" xr:uid="{00000000-0005-0000-0000-00005F040000}"/>
    <cellStyle name="Normal 6 38" xfId="1108" xr:uid="{00000000-0005-0000-0000-000060040000}"/>
    <cellStyle name="Normal 6 4" xfId="1109" xr:uid="{00000000-0005-0000-0000-000061040000}"/>
    <cellStyle name="Normal 6 4 2" xfId="1110" xr:uid="{00000000-0005-0000-0000-000062040000}"/>
    <cellStyle name="Normal 6 4 3" xfId="1111" xr:uid="{00000000-0005-0000-0000-000063040000}"/>
    <cellStyle name="Normal 6 5" xfId="1112" xr:uid="{00000000-0005-0000-0000-000064040000}"/>
    <cellStyle name="Normal 6 5 2" xfId="1113" xr:uid="{00000000-0005-0000-0000-000065040000}"/>
    <cellStyle name="Normal 6 5 3" xfId="1114" xr:uid="{00000000-0005-0000-0000-000066040000}"/>
    <cellStyle name="Normal 6 6" xfId="1115" xr:uid="{00000000-0005-0000-0000-000067040000}"/>
    <cellStyle name="Normal 6 6 2" xfId="1116" xr:uid="{00000000-0005-0000-0000-000068040000}"/>
    <cellStyle name="Normal 6 6 3" xfId="1117" xr:uid="{00000000-0005-0000-0000-000069040000}"/>
    <cellStyle name="Normal 6 7" xfId="1118" xr:uid="{00000000-0005-0000-0000-00006A040000}"/>
    <cellStyle name="Normal 6 7 2" xfId="1119" xr:uid="{00000000-0005-0000-0000-00006B040000}"/>
    <cellStyle name="Normal 6 7 3" xfId="1120" xr:uid="{00000000-0005-0000-0000-00006C040000}"/>
    <cellStyle name="Normal 6 8" xfId="1121" xr:uid="{00000000-0005-0000-0000-00006D040000}"/>
    <cellStyle name="Normal 6 8 2" xfId="1122" xr:uid="{00000000-0005-0000-0000-00006E040000}"/>
    <cellStyle name="Normal 6 8 3" xfId="1123" xr:uid="{00000000-0005-0000-0000-00006F040000}"/>
    <cellStyle name="Normal 6 9" xfId="1124" xr:uid="{00000000-0005-0000-0000-000070040000}"/>
    <cellStyle name="Normal 6 9 2" xfId="1125" xr:uid="{00000000-0005-0000-0000-000071040000}"/>
    <cellStyle name="Normal 6 9 3" xfId="1126" xr:uid="{00000000-0005-0000-0000-000072040000}"/>
    <cellStyle name="Normal 7 10" xfId="1127" xr:uid="{00000000-0005-0000-0000-000073040000}"/>
    <cellStyle name="Normal 7 11" xfId="1128" xr:uid="{00000000-0005-0000-0000-000074040000}"/>
    <cellStyle name="Normal 7 12" xfId="1129" xr:uid="{00000000-0005-0000-0000-000075040000}"/>
    <cellStyle name="Normal 7 13" xfId="1130" xr:uid="{00000000-0005-0000-0000-000076040000}"/>
    <cellStyle name="Normal 7 14" xfId="1131" xr:uid="{00000000-0005-0000-0000-000077040000}"/>
    <cellStyle name="Normal 7 15" xfId="1132" xr:uid="{00000000-0005-0000-0000-000078040000}"/>
    <cellStyle name="Normal 7 16" xfId="1133" xr:uid="{00000000-0005-0000-0000-000079040000}"/>
    <cellStyle name="Normal 7 17" xfId="1134" xr:uid="{00000000-0005-0000-0000-00007A040000}"/>
    <cellStyle name="Normal 7 18" xfId="1135" xr:uid="{00000000-0005-0000-0000-00007B040000}"/>
    <cellStyle name="Normal 7 19" xfId="1136" xr:uid="{00000000-0005-0000-0000-00007C040000}"/>
    <cellStyle name="Normal 7 2" xfId="1137" xr:uid="{00000000-0005-0000-0000-00007D040000}"/>
    <cellStyle name="Normal 7 2 10" xfId="1138" xr:uid="{00000000-0005-0000-0000-00007E040000}"/>
    <cellStyle name="Normal 7 2 11" xfId="1139" xr:uid="{00000000-0005-0000-0000-00007F040000}"/>
    <cellStyle name="Normal 7 2 12" xfId="1140" xr:uid="{00000000-0005-0000-0000-000080040000}"/>
    <cellStyle name="Normal 7 2 13" xfId="1141" xr:uid="{00000000-0005-0000-0000-000081040000}"/>
    <cellStyle name="Normal 7 2 14" xfId="1142" xr:uid="{00000000-0005-0000-0000-000082040000}"/>
    <cellStyle name="Normal 7 2 15" xfId="1143" xr:uid="{00000000-0005-0000-0000-000083040000}"/>
    <cellStyle name="Normal 7 2 16" xfId="1144" xr:uid="{00000000-0005-0000-0000-000084040000}"/>
    <cellStyle name="Normal 7 2 17" xfId="1145" xr:uid="{00000000-0005-0000-0000-000085040000}"/>
    <cellStyle name="Normal 7 2 18" xfId="1146" xr:uid="{00000000-0005-0000-0000-000086040000}"/>
    <cellStyle name="Normal 7 2 19" xfId="1147" xr:uid="{00000000-0005-0000-0000-000087040000}"/>
    <cellStyle name="Normal 7 2 2" xfId="1148" xr:uid="{00000000-0005-0000-0000-000088040000}"/>
    <cellStyle name="Normal 7 2 3" xfId="1149" xr:uid="{00000000-0005-0000-0000-000089040000}"/>
    <cellStyle name="Normal 7 2 4" xfId="1150" xr:uid="{00000000-0005-0000-0000-00008A040000}"/>
    <cellStyle name="Normal 7 2 5" xfId="1151" xr:uid="{00000000-0005-0000-0000-00008B040000}"/>
    <cellStyle name="Normal 7 2 6" xfId="1152" xr:uid="{00000000-0005-0000-0000-00008C040000}"/>
    <cellStyle name="Normal 7 2 7" xfId="1153" xr:uid="{00000000-0005-0000-0000-00008D040000}"/>
    <cellStyle name="Normal 7 2 8" xfId="1154" xr:uid="{00000000-0005-0000-0000-00008E040000}"/>
    <cellStyle name="Normal 7 2 9" xfId="1155" xr:uid="{00000000-0005-0000-0000-00008F040000}"/>
    <cellStyle name="Normal 7 20" xfId="1156" xr:uid="{00000000-0005-0000-0000-000090040000}"/>
    <cellStyle name="Normal 7 21" xfId="1157" xr:uid="{00000000-0005-0000-0000-000091040000}"/>
    <cellStyle name="Normal 7 22" xfId="1158" xr:uid="{00000000-0005-0000-0000-000092040000}"/>
    <cellStyle name="Normal 7 23" xfId="1159" xr:uid="{00000000-0005-0000-0000-000093040000}"/>
    <cellStyle name="Normal 7 24" xfId="1160" xr:uid="{00000000-0005-0000-0000-000094040000}"/>
    <cellStyle name="Normal 7 25" xfId="1161" xr:uid="{00000000-0005-0000-0000-000095040000}"/>
    <cellStyle name="Normal 7 26" xfId="1162" xr:uid="{00000000-0005-0000-0000-000096040000}"/>
    <cellStyle name="Normal 7 27" xfId="1163" xr:uid="{00000000-0005-0000-0000-000097040000}"/>
    <cellStyle name="Normal 7 28" xfId="1164" xr:uid="{00000000-0005-0000-0000-000098040000}"/>
    <cellStyle name="Normal 7 29" xfId="1165" xr:uid="{00000000-0005-0000-0000-000099040000}"/>
    <cellStyle name="Normal 7 3" xfId="1166" xr:uid="{00000000-0005-0000-0000-00009A040000}"/>
    <cellStyle name="Normal 7 3 10" xfId="1167" xr:uid="{00000000-0005-0000-0000-00009B040000}"/>
    <cellStyle name="Normal 7 3 11" xfId="1168" xr:uid="{00000000-0005-0000-0000-00009C040000}"/>
    <cellStyle name="Normal 7 3 12" xfId="1169" xr:uid="{00000000-0005-0000-0000-00009D040000}"/>
    <cellStyle name="Normal 7 3 13" xfId="1170" xr:uid="{00000000-0005-0000-0000-00009E040000}"/>
    <cellStyle name="Normal 7 3 14" xfId="1171" xr:uid="{00000000-0005-0000-0000-00009F040000}"/>
    <cellStyle name="Normal 7 3 15" xfId="1172" xr:uid="{00000000-0005-0000-0000-0000A0040000}"/>
    <cellStyle name="Normal 7 3 16" xfId="1173" xr:uid="{00000000-0005-0000-0000-0000A1040000}"/>
    <cellStyle name="Normal 7 3 17" xfId="1174" xr:uid="{00000000-0005-0000-0000-0000A2040000}"/>
    <cellStyle name="Normal 7 3 18" xfId="1175" xr:uid="{00000000-0005-0000-0000-0000A3040000}"/>
    <cellStyle name="Normal 7 3 19" xfId="1176" xr:uid="{00000000-0005-0000-0000-0000A4040000}"/>
    <cellStyle name="Normal 7 3 2" xfId="1177" xr:uid="{00000000-0005-0000-0000-0000A5040000}"/>
    <cellStyle name="Normal 7 3 3" xfId="1178" xr:uid="{00000000-0005-0000-0000-0000A6040000}"/>
    <cellStyle name="Normal 7 3 4" xfId="1179" xr:uid="{00000000-0005-0000-0000-0000A7040000}"/>
    <cellStyle name="Normal 7 3 5" xfId="1180" xr:uid="{00000000-0005-0000-0000-0000A8040000}"/>
    <cellStyle name="Normal 7 3 6" xfId="1181" xr:uid="{00000000-0005-0000-0000-0000A9040000}"/>
    <cellStyle name="Normal 7 3 7" xfId="1182" xr:uid="{00000000-0005-0000-0000-0000AA040000}"/>
    <cellStyle name="Normal 7 3 8" xfId="1183" xr:uid="{00000000-0005-0000-0000-0000AB040000}"/>
    <cellStyle name="Normal 7 3 9" xfId="1184" xr:uid="{00000000-0005-0000-0000-0000AC040000}"/>
    <cellStyle name="Normal 7 30" xfId="1185" xr:uid="{00000000-0005-0000-0000-0000AD040000}"/>
    <cellStyle name="Normal 7 31" xfId="1186" xr:uid="{00000000-0005-0000-0000-0000AE040000}"/>
    <cellStyle name="Normal 7 32" xfId="1187" xr:uid="{00000000-0005-0000-0000-0000AF040000}"/>
    <cellStyle name="Normal 7 33" xfId="1188" xr:uid="{00000000-0005-0000-0000-0000B0040000}"/>
    <cellStyle name="Normal 7 34" xfId="1189" xr:uid="{00000000-0005-0000-0000-0000B1040000}"/>
    <cellStyle name="Normal 7 35" xfId="1190" xr:uid="{00000000-0005-0000-0000-0000B2040000}"/>
    <cellStyle name="Normal 7 36" xfId="1191" xr:uid="{00000000-0005-0000-0000-0000B3040000}"/>
    <cellStyle name="Normal 7 37" xfId="1192" xr:uid="{00000000-0005-0000-0000-0000B4040000}"/>
    <cellStyle name="Normal 7 38" xfId="1193" xr:uid="{00000000-0005-0000-0000-0000B5040000}"/>
    <cellStyle name="Normal 7 4" xfId="1194" xr:uid="{00000000-0005-0000-0000-0000B6040000}"/>
    <cellStyle name="Normal 7 4 2" xfId="1195" xr:uid="{00000000-0005-0000-0000-0000B7040000}"/>
    <cellStyle name="Normal 7 4 3" xfId="1196" xr:uid="{00000000-0005-0000-0000-0000B8040000}"/>
    <cellStyle name="Normal 7 5" xfId="1197" xr:uid="{00000000-0005-0000-0000-0000B9040000}"/>
    <cellStyle name="Normal 7 5 2" xfId="1198" xr:uid="{00000000-0005-0000-0000-0000BA040000}"/>
    <cellStyle name="Normal 7 5 3" xfId="1199" xr:uid="{00000000-0005-0000-0000-0000BB040000}"/>
    <cellStyle name="Normal 7 6" xfId="1200" xr:uid="{00000000-0005-0000-0000-0000BC040000}"/>
    <cellStyle name="Normal 7 7" xfId="1201" xr:uid="{00000000-0005-0000-0000-0000BD040000}"/>
    <cellStyle name="Normal 7 8" xfId="1202" xr:uid="{00000000-0005-0000-0000-0000BE040000}"/>
    <cellStyle name="Normal 7 9" xfId="1203" xr:uid="{00000000-0005-0000-0000-0000BF040000}"/>
    <cellStyle name="Normal 8 10" xfId="1204" xr:uid="{00000000-0005-0000-0000-0000C0040000}"/>
    <cellStyle name="Normal 8 10 2" xfId="1205" xr:uid="{00000000-0005-0000-0000-0000C1040000}"/>
    <cellStyle name="Normal 8 10 3" xfId="1206" xr:uid="{00000000-0005-0000-0000-0000C2040000}"/>
    <cellStyle name="Normal 8 11" xfId="1207" xr:uid="{00000000-0005-0000-0000-0000C3040000}"/>
    <cellStyle name="Normal 8 11 2" xfId="1208" xr:uid="{00000000-0005-0000-0000-0000C4040000}"/>
    <cellStyle name="Normal 8 11 3" xfId="1209" xr:uid="{00000000-0005-0000-0000-0000C5040000}"/>
    <cellStyle name="Normal 8 12" xfId="1210" xr:uid="{00000000-0005-0000-0000-0000C6040000}"/>
    <cellStyle name="Normal 8 12 2" xfId="1211" xr:uid="{00000000-0005-0000-0000-0000C7040000}"/>
    <cellStyle name="Normal 8 12 3" xfId="1212" xr:uid="{00000000-0005-0000-0000-0000C8040000}"/>
    <cellStyle name="Normal 8 13" xfId="1213" xr:uid="{00000000-0005-0000-0000-0000C9040000}"/>
    <cellStyle name="Normal 8 13 2" xfId="1214" xr:uid="{00000000-0005-0000-0000-0000CA040000}"/>
    <cellStyle name="Normal 8 13 3" xfId="1215" xr:uid="{00000000-0005-0000-0000-0000CB040000}"/>
    <cellStyle name="Normal 8 14" xfId="1216" xr:uid="{00000000-0005-0000-0000-0000CC040000}"/>
    <cellStyle name="Normal 8 14 2" xfId="1217" xr:uid="{00000000-0005-0000-0000-0000CD040000}"/>
    <cellStyle name="Normal 8 14 3" xfId="1218" xr:uid="{00000000-0005-0000-0000-0000CE040000}"/>
    <cellStyle name="Normal 8 15" xfId="1219" xr:uid="{00000000-0005-0000-0000-0000CF040000}"/>
    <cellStyle name="Normal 8 15 2" xfId="1220" xr:uid="{00000000-0005-0000-0000-0000D0040000}"/>
    <cellStyle name="Normal 8 15 3" xfId="1221" xr:uid="{00000000-0005-0000-0000-0000D1040000}"/>
    <cellStyle name="Normal 8 16" xfId="1222" xr:uid="{00000000-0005-0000-0000-0000D2040000}"/>
    <cellStyle name="Normal 8 16 2" xfId="1223" xr:uid="{00000000-0005-0000-0000-0000D3040000}"/>
    <cellStyle name="Normal 8 16 3" xfId="1224" xr:uid="{00000000-0005-0000-0000-0000D4040000}"/>
    <cellStyle name="Normal 8 17" xfId="1225" xr:uid="{00000000-0005-0000-0000-0000D5040000}"/>
    <cellStyle name="Normal 8 17 2" xfId="1226" xr:uid="{00000000-0005-0000-0000-0000D6040000}"/>
    <cellStyle name="Normal 8 17 3" xfId="1227" xr:uid="{00000000-0005-0000-0000-0000D7040000}"/>
    <cellStyle name="Normal 8 18" xfId="1228" xr:uid="{00000000-0005-0000-0000-0000D8040000}"/>
    <cellStyle name="Normal 8 19" xfId="1229" xr:uid="{00000000-0005-0000-0000-0000D9040000}"/>
    <cellStyle name="Normal 8 2" xfId="1230" xr:uid="{00000000-0005-0000-0000-0000DA040000}"/>
    <cellStyle name="Normal 8 2 10" xfId="1231" xr:uid="{00000000-0005-0000-0000-0000DB040000}"/>
    <cellStyle name="Normal 8 2 11" xfId="1232" xr:uid="{00000000-0005-0000-0000-0000DC040000}"/>
    <cellStyle name="Normal 8 2 12" xfId="1233" xr:uid="{00000000-0005-0000-0000-0000DD040000}"/>
    <cellStyle name="Normal 8 2 13" xfId="1234" xr:uid="{00000000-0005-0000-0000-0000DE040000}"/>
    <cellStyle name="Normal 8 2 14" xfId="1235" xr:uid="{00000000-0005-0000-0000-0000DF040000}"/>
    <cellStyle name="Normal 8 2 15" xfId="1236" xr:uid="{00000000-0005-0000-0000-0000E0040000}"/>
    <cellStyle name="Normal 8 2 16" xfId="1237" xr:uid="{00000000-0005-0000-0000-0000E1040000}"/>
    <cellStyle name="Normal 8 2 17" xfId="1238" xr:uid="{00000000-0005-0000-0000-0000E2040000}"/>
    <cellStyle name="Normal 8 2 18" xfId="1239" xr:uid="{00000000-0005-0000-0000-0000E3040000}"/>
    <cellStyle name="Normal 8 2 19" xfId="1240" xr:uid="{00000000-0005-0000-0000-0000E4040000}"/>
    <cellStyle name="Normal 8 2 2" xfId="1241" xr:uid="{00000000-0005-0000-0000-0000E5040000}"/>
    <cellStyle name="Normal 8 2 3" xfId="1242" xr:uid="{00000000-0005-0000-0000-0000E6040000}"/>
    <cellStyle name="Normal 8 2 4" xfId="1243" xr:uid="{00000000-0005-0000-0000-0000E7040000}"/>
    <cellStyle name="Normal 8 2 5" xfId="1244" xr:uid="{00000000-0005-0000-0000-0000E8040000}"/>
    <cellStyle name="Normal 8 2 6" xfId="1245" xr:uid="{00000000-0005-0000-0000-0000E9040000}"/>
    <cellStyle name="Normal 8 2 7" xfId="1246" xr:uid="{00000000-0005-0000-0000-0000EA040000}"/>
    <cellStyle name="Normal 8 2 8" xfId="1247" xr:uid="{00000000-0005-0000-0000-0000EB040000}"/>
    <cellStyle name="Normal 8 2 9" xfId="1248" xr:uid="{00000000-0005-0000-0000-0000EC040000}"/>
    <cellStyle name="Normal 8 20" xfId="1249" xr:uid="{00000000-0005-0000-0000-0000ED040000}"/>
    <cellStyle name="Normal 8 21" xfId="1250" xr:uid="{00000000-0005-0000-0000-0000EE040000}"/>
    <cellStyle name="Normal 8 22" xfId="1251" xr:uid="{00000000-0005-0000-0000-0000EF040000}"/>
    <cellStyle name="Normal 8 23" xfId="1252" xr:uid="{00000000-0005-0000-0000-0000F0040000}"/>
    <cellStyle name="Normal 8 24" xfId="1253" xr:uid="{00000000-0005-0000-0000-0000F1040000}"/>
    <cellStyle name="Normal 8 25" xfId="1254" xr:uid="{00000000-0005-0000-0000-0000F2040000}"/>
    <cellStyle name="Normal 8 26" xfId="1255" xr:uid="{00000000-0005-0000-0000-0000F3040000}"/>
    <cellStyle name="Normal 8 27" xfId="1256" xr:uid="{00000000-0005-0000-0000-0000F4040000}"/>
    <cellStyle name="Normal 8 28" xfId="1257" xr:uid="{00000000-0005-0000-0000-0000F5040000}"/>
    <cellStyle name="Normal 8 29" xfId="1258" xr:uid="{00000000-0005-0000-0000-0000F6040000}"/>
    <cellStyle name="Normal 8 3" xfId="1259" xr:uid="{00000000-0005-0000-0000-0000F7040000}"/>
    <cellStyle name="Normal 8 3 10" xfId="1260" xr:uid="{00000000-0005-0000-0000-0000F8040000}"/>
    <cellStyle name="Normal 8 3 11" xfId="1261" xr:uid="{00000000-0005-0000-0000-0000F9040000}"/>
    <cellStyle name="Normal 8 3 12" xfId="1262" xr:uid="{00000000-0005-0000-0000-0000FA040000}"/>
    <cellStyle name="Normal 8 3 13" xfId="1263" xr:uid="{00000000-0005-0000-0000-0000FB040000}"/>
    <cellStyle name="Normal 8 3 14" xfId="1264" xr:uid="{00000000-0005-0000-0000-0000FC040000}"/>
    <cellStyle name="Normal 8 3 15" xfId="1265" xr:uid="{00000000-0005-0000-0000-0000FD040000}"/>
    <cellStyle name="Normal 8 3 16" xfId="1266" xr:uid="{00000000-0005-0000-0000-0000FE040000}"/>
    <cellStyle name="Normal 8 3 17" xfId="1267" xr:uid="{00000000-0005-0000-0000-0000FF040000}"/>
    <cellStyle name="Normal 8 3 18" xfId="1268" xr:uid="{00000000-0005-0000-0000-000000050000}"/>
    <cellStyle name="Normal 8 3 19" xfId="1269" xr:uid="{00000000-0005-0000-0000-000001050000}"/>
    <cellStyle name="Normal 8 3 2" xfId="1270" xr:uid="{00000000-0005-0000-0000-000002050000}"/>
    <cellStyle name="Normal 8 3 3" xfId="1271" xr:uid="{00000000-0005-0000-0000-000003050000}"/>
    <cellStyle name="Normal 8 3 4" xfId="1272" xr:uid="{00000000-0005-0000-0000-000004050000}"/>
    <cellStyle name="Normal 8 3 5" xfId="1273" xr:uid="{00000000-0005-0000-0000-000005050000}"/>
    <cellStyle name="Normal 8 3 6" xfId="1274" xr:uid="{00000000-0005-0000-0000-000006050000}"/>
    <cellStyle name="Normal 8 3 7" xfId="1275" xr:uid="{00000000-0005-0000-0000-000007050000}"/>
    <cellStyle name="Normal 8 3 8" xfId="1276" xr:uid="{00000000-0005-0000-0000-000008050000}"/>
    <cellStyle name="Normal 8 3 9" xfId="1277" xr:uid="{00000000-0005-0000-0000-000009050000}"/>
    <cellStyle name="Normal 8 30" xfId="1278" xr:uid="{00000000-0005-0000-0000-00000A050000}"/>
    <cellStyle name="Normal 8 31" xfId="1279" xr:uid="{00000000-0005-0000-0000-00000B050000}"/>
    <cellStyle name="Normal 8 32" xfId="1280" xr:uid="{00000000-0005-0000-0000-00000C050000}"/>
    <cellStyle name="Normal 8 33" xfId="1281" xr:uid="{00000000-0005-0000-0000-00000D050000}"/>
    <cellStyle name="Normal 8 34" xfId="1282" xr:uid="{00000000-0005-0000-0000-00000E050000}"/>
    <cellStyle name="Normal 8 35" xfId="1283" xr:uid="{00000000-0005-0000-0000-00000F050000}"/>
    <cellStyle name="Normal 8 36" xfId="1284" xr:uid="{00000000-0005-0000-0000-000010050000}"/>
    <cellStyle name="Normal 8 37" xfId="1285" xr:uid="{00000000-0005-0000-0000-000011050000}"/>
    <cellStyle name="Normal 8 38" xfId="1286" xr:uid="{00000000-0005-0000-0000-000012050000}"/>
    <cellStyle name="Normal 8 4" xfId="1287" xr:uid="{00000000-0005-0000-0000-000013050000}"/>
    <cellStyle name="Normal 8 4 2" xfId="1288" xr:uid="{00000000-0005-0000-0000-000014050000}"/>
    <cellStyle name="Normal 8 4 3" xfId="1289" xr:uid="{00000000-0005-0000-0000-000015050000}"/>
    <cellStyle name="Normal 8 5" xfId="1290" xr:uid="{00000000-0005-0000-0000-000016050000}"/>
    <cellStyle name="Normal 8 5 2" xfId="1291" xr:uid="{00000000-0005-0000-0000-000017050000}"/>
    <cellStyle name="Normal 8 5 3" xfId="1292" xr:uid="{00000000-0005-0000-0000-000018050000}"/>
    <cellStyle name="Normal 8 6" xfId="1293" xr:uid="{00000000-0005-0000-0000-000019050000}"/>
    <cellStyle name="Normal 8 6 2" xfId="1294" xr:uid="{00000000-0005-0000-0000-00001A050000}"/>
    <cellStyle name="Normal 8 6 3" xfId="1295" xr:uid="{00000000-0005-0000-0000-00001B050000}"/>
    <cellStyle name="Normal 8 7" xfId="1296" xr:uid="{00000000-0005-0000-0000-00001C050000}"/>
    <cellStyle name="Normal 8 7 2" xfId="1297" xr:uid="{00000000-0005-0000-0000-00001D050000}"/>
    <cellStyle name="Normal 8 7 3" xfId="1298" xr:uid="{00000000-0005-0000-0000-00001E050000}"/>
    <cellStyle name="Normal 8 8" xfId="1299" xr:uid="{00000000-0005-0000-0000-00001F050000}"/>
    <cellStyle name="Normal 8 8 2" xfId="1300" xr:uid="{00000000-0005-0000-0000-000020050000}"/>
    <cellStyle name="Normal 8 8 3" xfId="1301" xr:uid="{00000000-0005-0000-0000-000021050000}"/>
    <cellStyle name="Normal 8 9" xfId="1302" xr:uid="{00000000-0005-0000-0000-000022050000}"/>
    <cellStyle name="Normal 8 9 2" xfId="1303" xr:uid="{00000000-0005-0000-0000-000023050000}"/>
    <cellStyle name="Normal 8 9 3" xfId="1304" xr:uid="{00000000-0005-0000-0000-000024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</xdr:row>
      <xdr:rowOff>85725</xdr:rowOff>
    </xdr:from>
    <xdr:to>
      <xdr:col>8</xdr:col>
      <xdr:colOff>485775</xdr:colOff>
      <xdr:row>4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F275C8-2F8A-4AAD-9FA1-2A9384A8150C}"/>
            </a:ext>
          </a:extLst>
        </xdr:cNvPr>
        <xdr:cNvSpPr txBox="1"/>
      </xdr:nvSpPr>
      <xdr:spPr>
        <a:xfrm>
          <a:off x="4276725" y="361950"/>
          <a:ext cx="16192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On this sheet,</a:t>
          </a:r>
          <a:r>
            <a:rPr lang="en-US" sz="1100" baseline="0"/>
            <a:t> e</a:t>
          </a:r>
          <a:r>
            <a:rPr lang="en-US" sz="1100"/>
            <a:t>nter the Officials working the meet and position they will be working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127000</xdr:colOff>
      <xdr:row>2</xdr:row>
      <xdr:rowOff>190499</xdr:rowOff>
    </xdr:from>
    <xdr:to>
      <xdr:col>78</xdr:col>
      <xdr:colOff>21167</xdr:colOff>
      <xdr:row>7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4D5632-5D47-4AD4-AFCE-AC0FCE31C8B2}"/>
            </a:ext>
          </a:extLst>
        </xdr:cNvPr>
        <xdr:cNvSpPr txBox="1"/>
      </xdr:nvSpPr>
      <xdr:spPr>
        <a:xfrm>
          <a:off x="11990917" y="941916"/>
          <a:ext cx="1873250" cy="1439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 each</a:t>
          </a:r>
          <a:r>
            <a:rPr lang="en-US" sz="1100" baseline="0"/>
            <a:t> session, c</a:t>
          </a:r>
          <a:r>
            <a:rPr lang="en-US" sz="1100"/>
            <a:t>lick on the</a:t>
          </a:r>
          <a:r>
            <a:rPr lang="en-US" sz="1100" baseline="0"/>
            <a:t> cell next to each heading, u</a:t>
          </a:r>
          <a:r>
            <a:rPr lang="en-US" sz="1100"/>
            <a:t>se the dropdown</a:t>
          </a:r>
          <a:r>
            <a:rPr lang="en-US" sz="1100" baseline="0"/>
            <a:t> arrows to select the officials. This is your assignment sheet that you can post, hand to DR, Admin and Evaluators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18288</xdr:colOff>
      <xdr:row>2</xdr:row>
      <xdr:rowOff>1579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9808" cy="752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51858</xdr:colOff>
      <xdr:row>1</xdr:row>
      <xdr:rowOff>231775</xdr:rowOff>
    </xdr:to>
    <xdr:pic>
      <xdr:nvPicPr>
        <xdr:cNvPr id="3" name="Picture 2" descr="http://www.virginiaswimming.com/Meets/EZ%20Champs%20Meets/2015-design2EZ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6733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0</xdr:row>
      <xdr:rowOff>1905</xdr:rowOff>
    </xdr:from>
    <xdr:to>
      <xdr:col>4</xdr:col>
      <xdr:colOff>29718</xdr:colOff>
      <xdr:row>2</xdr:row>
      <xdr:rowOff>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" y="1905"/>
          <a:ext cx="749808" cy="75214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</xdr:colOff>
      <xdr:row>0</xdr:row>
      <xdr:rowOff>1905</xdr:rowOff>
    </xdr:from>
    <xdr:to>
      <xdr:col>5</xdr:col>
      <xdr:colOff>63288</xdr:colOff>
      <xdr:row>1</xdr:row>
      <xdr:rowOff>233680</xdr:rowOff>
    </xdr:to>
    <xdr:pic>
      <xdr:nvPicPr>
        <xdr:cNvPr id="3" name="Picture 2" descr="http://www.virginiaswimming.com/Meets/EZ%20Champs%20Meets/2015-design2EZ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1905"/>
          <a:ext cx="956733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</xdr:colOff>
      <xdr:row>0</xdr:row>
      <xdr:rowOff>0</xdr:rowOff>
    </xdr:from>
    <xdr:to>
      <xdr:col>6</xdr:col>
      <xdr:colOff>93450</xdr:colOff>
      <xdr:row>1</xdr:row>
      <xdr:rowOff>209020</xdr:rowOff>
    </xdr:to>
    <xdr:pic>
      <xdr:nvPicPr>
        <xdr:cNvPr id="5" name="Picture 4" descr="http://www.virginiaswimming.com/vsi/Meet/MeetSchedule/2017_2018/ChampsMeets/Senior/2018-Virginia-Swimming_LCSenior-Championships.gif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0"/>
          <a:ext cx="1153583" cy="7090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0</xdr:row>
      <xdr:rowOff>171450</xdr:rowOff>
    </xdr:from>
    <xdr:to>
      <xdr:col>8</xdr:col>
      <xdr:colOff>9525</xdr:colOff>
      <xdr:row>8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F1165C-6032-43FE-B42E-2CF6353235DD}"/>
            </a:ext>
          </a:extLst>
        </xdr:cNvPr>
        <xdr:cNvSpPr txBox="1"/>
      </xdr:nvSpPr>
      <xdr:spPr>
        <a:xfrm>
          <a:off x="4210050" y="171450"/>
          <a:ext cx="1981200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sheet is the labels</a:t>
          </a:r>
          <a:r>
            <a:rPr lang="en-US" sz="1100" baseline="0"/>
            <a:t> for each position that work with the macro/arrays/formulas to track where officials worked. The info here feeds the info to worksheet "Officials". Nothing to add or change here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</xdr:row>
      <xdr:rowOff>28575</xdr:rowOff>
    </xdr:from>
    <xdr:to>
      <xdr:col>5</xdr:col>
      <xdr:colOff>552451</xdr:colOff>
      <xdr:row>6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25935A-437D-4C1A-9234-75A7D08FB0D6}"/>
            </a:ext>
          </a:extLst>
        </xdr:cNvPr>
        <xdr:cNvSpPr txBox="1"/>
      </xdr:nvSpPr>
      <xdr:spPr>
        <a:xfrm>
          <a:off x="2533651" y="409575"/>
          <a:ext cx="17716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You can use this sheet to print labels and track</a:t>
          </a:r>
          <a:r>
            <a:rPr lang="en-US" sz="1100" baseline="0"/>
            <a:t> shirts for the officials, if the meet is providing them.</a:t>
          </a:r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 Demers" id="{ECAB0970-2BC0-4F8E-ABA2-1C1C38351ABF}" userId="a3cf0d946ee6b9f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1-08-03T00:32:57.26" personId="{ECAB0970-2BC0-4F8E-ABA2-1C1C38351ABF}" id="{1815A402-9595-43D4-A078-84780DBD4C9F}">
    <text>Insert Name of Meet</text>
  </threadedComment>
  <threadedComment ref="B2" dT="2021-08-03T00:33:24.11" personId="{ECAB0970-2BC0-4F8E-ABA2-1C1C38351ABF}" id="{AF38D640-800F-460A-8F29-8126BC035542}">
    <text>Insert Meet Start Date</text>
  </threadedComment>
  <threadedComment ref="B3" dT="2021-08-03T00:33:53.24" personId="{ECAB0970-2BC0-4F8E-ABA2-1C1C38351ABF}" id="{EB7A95BA-0BDE-4887-AB3D-F2DB25AC7901}">
    <text>Insert Last Date of Meet</text>
  </threadedComment>
  <threadedComment ref="B4" dT="2021-08-03T00:34:21.26" personId="{ECAB0970-2BC0-4F8E-ABA2-1C1C38351ABF}" id="{E8C5DF07-8B79-4270-8EA5-1942C49E1402}">
    <text>Insert Name of Venue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" dT="2021-08-03T00:36:29.28" personId="{ECAB0970-2BC0-4F8E-ABA2-1C1C38351ABF}" id="{7EB36649-66BC-46F6-BB80-510150C57965}">
    <text>Insert the Name of Each Session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6"/>
  <sheetViews>
    <sheetView tabSelected="1" workbookViewId="0">
      <selection activeCell="B10" sqref="B10"/>
    </sheetView>
  </sheetViews>
  <sheetFormatPr defaultColWidth="8.81640625" defaultRowHeight="14.5" x14ac:dyDescent="0.35"/>
  <cols>
    <col min="1" max="1" width="14.81640625" customWidth="1"/>
    <col min="2" max="2" width="46" customWidth="1"/>
  </cols>
  <sheetData>
    <row r="1" spans="1:2" x14ac:dyDescent="0.35">
      <c r="A1" s="1" t="s">
        <v>0</v>
      </c>
      <c r="B1" s="7" t="s">
        <v>184</v>
      </c>
    </row>
    <row r="2" spans="1:2" x14ac:dyDescent="0.35">
      <c r="A2" s="1" t="s">
        <v>1</v>
      </c>
      <c r="B2" s="8">
        <v>44323</v>
      </c>
    </row>
    <row r="3" spans="1:2" x14ac:dyDescent="0.35">
      <c r="A3" s="1" t="s">
        <v>2</v>
      </c>
      <c r="B3" s="8">
        <v>44325</v>
      </c>
    </row>
    <row r="4" spans="1:2" ht="15.65" customHeight="1" x14ac:dyDescent="0.35">
      <c r="A4" s="1" t="s">
        <v>3</v>
      </c>
      <c r="B4" s="25" t="s">
        <v>179</v>
      </c>
    </row>
    <row r="5" spans="1:2" x14ac:dyDescent="0.35">
      <c r="A5" s="1" t="s">
        <v>18</v>
      </c>
      <c r="B5" s="7">
        <v>1</v>
      </c>
    </row>
    <row r="6" spans="1:2" x14ac:dyDescent="0.35">
      <c r="A6" s="1" t="s">
        <v>19</v>
      </c>
      <c r="B6" s="7">
        <v>8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  <pageSetUpPr fitToPage="1"/>
  </sheetPr>
  <dimension ref="A1:BO30"/>
  <sheetViews>
    <sheetView showGridLines="0" zoomScale="85" zoomScaleNormal="85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32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6</v>
      </c>
      <c r="AT1" s="111"/>
      <c r="AU1" s="112"/>
      <c r="AV1" s="113"/>
      <c r="AW1" s="114" t="str">
        <f>LOOKUP(AS1,Sessions!A:A,Sessions!C:C)</f>
        <v>13 Over Girls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33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 t="s">
        <v>160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/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160</v>
      </c>
      <c r="M4" s="144"/>
      <c r="N4" s="144"/>
      <c r="O4" s="144"/>
      <c r="P4" s="144"/>
      <c r="Q4" s="144"/>
      <c r="R4" s="144"/>
      <c r="S4" s="144"/>
      <c r="T4" s="144"/>
      <c r="U4" s="144"/>
      <c r="V4" s="34" t="s">
        <v>87</v>
      </c>
      <c r="W4" s="143" t="s">
        <v>160</v>
      </c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 t="s">
        <v>160</v>
      </c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 t="s">
        <v>160</v>
      </c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 t="s">
        <v>160</v>
      </c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160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 t="s">
        <v>160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159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160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 t="s">
        <v>160</v>
      </c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 t="s">
        <v>160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 t="s">
        <v>160</v>
      </c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 t="s">
        <v>160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/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 t="s">
        <v>5</v>
      </c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 t="s">
        <v>160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 t="s">
        <v>160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 t="s">
        <v>160</v>
      </c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 t="s">
        <v>160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 t="s">
        <v>160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 t="s">
        <v>160</v>
      </c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 t="s">
        <v>160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 t="s">
        <v>160</v>
      </c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 t="s">
        <v>160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 t="s">
        <v>160</v>
      </c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 t="s">
        <v>160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 t="s">
        <v>160</v>
      </c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 t="s">
        <v>160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 t="s">
        <v>160</v>
      </c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169</v>
      </c>
      <c r="X30" s="224"/>
      <c r="Y30" s="224"/>
      <c r="Z30" s="224"/>
      <c r="AA30" s="224"/>
      <c r="AB30" s="224"/>
      <c r="AC30" s="224"/>
      <c r="AD30" s="147" t="s">
        <v>160</v>
      </c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</mergeCells>
  <dataValidations count="2">
    <dataValidation type="list" allowBlank="1" showInputMessage="1" showErrorMessage="1" sqref="BC3:BL3 AY26:BL30 L4:U5 W4:AF5 AJ5:AV6 F8:P8 V8:AF9 AL8:AV8 BB8:BL8 K9:U9 F11:P11 V11:AF11 AL11:AV11 BB11:BL11 C15:BJ24 H26:V30 AD26:AQ30 AG3:AP3 AR3:BA3 K6:W6 AX4:BJ6" xr:uid="{00000000-0002-0000-0900-000000000000}">
      <formula1>OFFICIALS_ALL</formula1>
    </dataValidation>
    <dataValidation type="list" allowBlank="1" showInputMessage="1" showErrorMessage="1" sqref="A5:J5" xr:uid="{00000000-0002-0000-0900-000002000000}">
      <formula1>OFFICIALS_DR</formula1>
    </dataValidation>
  </dataValidations>
  <pageMargins left="0.7" right="0.7" top="0.75" bottom="0.75" header="0.3" footer="0.3"/>
  <pageSetup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5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9C56CEB8-A4A7-4A02-9841-1FB8053B4EB8}">
          <x14:formula1>
            <xm:f>Officials!$A$3:$A$60</xm:f>
          </x14:formula1>
          <xm:sqref>I3:T3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0000"/>
    <pageSetUpPr fitToPage="1"/>
  </sheetPr>
  <dimension ref="A1:BO30"/>
  <sheetViews>
    <sheetView showGridLines="0" zoomScale="80" zoomScaleNormal="80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37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7</v>
      </c>
      <c r="AT1" s="111"/>
      <c r="AU1" s="112"/>
      <c r="AV1" s="113"/>
      <c r="AW1" s="114" t="str">
        <f>LOOKUP(AS1,Sessions!A:A,Sessions!C:C)</f>
        <v>13 Over Boys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38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/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/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160</v>
      </c>
      <c r="M4" s="144"/>
      <c r="N4" s="144"/>
      <c r="O4" s="144"/>
      <c r="P4" s="144"/>
      <c r="Q4" s="144"/>
      <c r="R4" s="144"/>
      <c r="S4" s="144"/>
      <c r="T4" s="144"/>
      <c r="U4" s="144"/>
      <c r="V4" s="36" t="s">
        <v>87</v>
      </c>
      <c r="W4" s="143" t="s">
        <v>160</v>
      </c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 t="s">
        <v>160</v>
      </c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/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/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160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160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 t="s">
        <v>160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 t="s">
        <v>181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/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/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/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 t="s">
        <v>160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 t="s">
        <v>160</v>
      </c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 t="s">
        <v>160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175</v>
      </c>
      <c r="X30" s="224"/>
      <c r="Y30" s="224"/>
      <c r="Z30" s="224"/>
      <c r="AA30" s="224"/>
      <c r="AB30" s="224"/>
      <c r="AC30" s="224"/>
      <c r="AD30" s="147" t="s">
        <v>160</v>
      </c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</mergeCells>
  <dataValidations count="2">
    <dataValidation type="list" allowBlank="1" showInputMessage="1" showErrorMessage="1" sqref="AY26:BL30 L4:U5 W4:AF5 AJ5:AV6 F8:P8 V8:AF9 AL8:AV8 BB8:BL8 K9:U9 F11:P11 V11:AF11 AL11:AV11 BB11:BL11 C15:BJ24 H26:V30 AD26:AQ30 AG3:AP3 AR3:BA3 BC3:BL3 AX4:BJ6 K6:W6" xr:uid="{00000000-0002-0000-0A00-000000000000}">
      <formula1>OFFICIALS_ALL</formula1>
    </dataValidation>
    <dataValidation type="list" allowBlank="1" showInputMessage="1" showErrorMessage="1" sqref="A5:J5" xr:uid="{00000000-0002-0000-0A00-000002000000}">
      <formula1>OFFICIALS_DR</formula1>
    </dataValidation>
  </dataValidations>
  <pageMargins left="0.7" right="0.7" top="0.75" bottom="0.75" header="0.3" footer="0.3"/>
  <pageSetup scale="71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5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B82FE0DE-85B8-403C-87D4-637F3E58163B}">
          <x14:formula1>
            <xm:f>Officials!$A$3:$A$60</xm:f>
          </x14:formula1>
          <xm:sqref>I3:T3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0"/>
    <pageSetUpPr fitToPage="1"/>
  </sheetPr>
  <dimension ref="A1:BO30"/>
  <sheetViews>
    <sheetView showGridLines="0" zoomScale="80" zoomScaleNormal="80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47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8</v>
      </c>
      <c r="AT1" s="111"/>
      <c r="AU1" s="112"/>
      <c r="AV1" s="113"/>
      <c r="AW1" s="114" t="str">
        <f>LOOKUP(AS1,Sessions!A:A,Sessions!C:C)</f>
        <v xml:space="preserve"> 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48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44326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/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/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181</v>
      </c>
      <c r="M4" s="144"/>
      <c r="N4" s="144"/>
      <c r="O4" s="144"/>
      <c r="P4" s="144"/>
      <c r="Q4" s="144"/>
      <c r="R4" s="144"/>
      <c r="S4" s="144"/>
      <c r="T4" s="144"/>
      <c r="U4" s="144"/>
      <c r="V4" s="49" t="s">
        <v>87</v>
      </c>
      <c r="W4" s="143"/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 t="s">
        <v>160</v>
      </c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 t="s">
        <v>160</v>
      </c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 t="s">
        <v>160</v>
      </c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160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 t="s">
        <v>160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167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 t="s">
        <v>160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 t="s">
        <v>160</v>
      </c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/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 t="s">
        <v>160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 t="s">
        <v>160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 t="s">
        <v>160</v>
      </c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 t="s">
        <v>160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 t="s">
        <v>160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 t="s">
        <v>160</v>
      </c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 t="s">
        <v>160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 t="s">
        <v>160</v>
      </c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 t="s">
        <v>160</v>
      </c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 t="s">
        <v>160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175</v>
      </c>
      <c r="X30" s="224"/>
      <c r="Y30" s="224"/>
      <c r="Z30" s="224"/>
      <c r="AA30" s="224"/>
      <c r="AB30" s="224"/>
      <c r="AC30" s="224"/>
      <c r="AD30" s="147" t="s">
        <v>160</v>
      </c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</mergeCells>
  <dataValidations count="2">
    <dataValidation type="list" allowBlank="1" showInputMessage="1" showErrorMessage="1" sqref="BC3:BL3 AY26:BL30 L4:U5 W4:AF5 AJ5:AV6 F8:P8 V8:AF9 AL8:AV8 BB8:BL8 K9:U9 F11:P11 V11:AF11 AL11:AV11 BB11:BL11 C15:BJ24 H26:V30 AD26:AQ30 AG3:AP3 AR3:BA3 K6:W6 AX4:BJ6" xr:uid="{00000000-0002-0000-0B00-000000000000}">
      <formula1>OFFICIALS_ALL</formula1>
    </dataValidation>
    <dataValidation type="list" allowBlank="1" showInputMessage="1" showErrorMessage="1" sqref="A5:J5" xr:uid="{00000000-0002-0000-0B00-000002000000}">
      <formula1>OFFICIALS_DR</formula1>
    </dataValidation>
  </dataValidations>
  <pageMargins left="0.7" right="0.7" top="0.75" bottom="0.75" header="0.3" footer="0.3"/>
  <pageSetup scale="69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5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1753A170-8FB7-45E6-BF16-4C542F8C2691}">
          <x14:formula1>
            <xm:f>Officials!$A$3:$A$60</xm:f>
          </x14:formula1>
          <xm:sqref>I3:T3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0070C0"/>
    <pageSetUpPr fitToPage="1"/>
  </sheetPr>
  <dimension ref="A1:BO30"/>
  <sheetViews>
    <sheetView showGridLines="0" zoomScale="80" zoomScaleNormal="80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47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9</v>
      </c>
      <c r="AT1" s="111"/>
      <c r="AU1" s="112"/>
      <c r="AV1" s="113"/>
      <c r="AW1" s="114">
        <f>LOOKUP(AS1,Sessions!A:A,Sessions!C:C)</f>
        <v>0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48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44326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 t="s">
        <v>160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 t="s">
        <v>160</v>
      </c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160</v>
      </c>
      <c r="M4" s="144"/>
      <c r="N4" s="144"/>
      <c r="O4" s="144"/>
      <c r="P4" s="144"/>
      <c r="Q4" s="144"/>
      <c r="R4" s="144"/>
      <c r="S4" s="144"/>
      <c r="T4" s="144"/>
      <c r="U4" s="144"/>
      <c r="V4" s="49" t="s">
        <v>87</v>
      </c>
      <c r="W4" s="143" t="s">
        <v>160</v>
      </c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 t="s">
        <v>160</v>
      </c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 t="s">
        <v>160</v>
      </c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160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 t="s">
        <v>160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160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 t="s">
        <v>160</v>
      </c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 t="s">
        <v>160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 t="s">
        <v>160</v>
      </c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 t="s">
        <v>160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 t="s">
        <v>160</v>
      </c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/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 t="s">
        <v>160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 t="s">
        <v>160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 t="s">
        <v>160</v>
      </c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 t="s">
        <v>160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 t="s">
        <v>160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 t="s">
        <v>160</v>
      </c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 t="s">
        <v>160</v>
      </c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 t="s">
        <v>160</v>
      </c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 t="s">
        <v>160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 t="s">
        <v>160</v>
      </c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 t="s">
        <v>160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 t="s">
        <v>160</v>
      </c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 t="s">
        <v>160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 t="s">
        <v>160</v>
      </c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 t="s">
        <v>160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 t="s">
        <v>160</v>
      </c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 t="s">
        <v>160</v>
      </c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 t="s">
        <v>160</v>
      </c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 t="s">
        <v>160</v>
      </c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169</v>
      </c>
      <c r="X30" s="224"/>
      <c r="Y30" s="224"/>
      <c r="Z30" s="224"/>
      <c r="AA30" s="224"/>
      <c r="AB30" s="224"/>
      <c r="AC30" s="224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</mergeCells>
  <dataValidations count="2">
    <dataValidation type="list" allowBlank="1" showInputMessage="1" showErrorMessage="1" sqref="AY26:BL30 L4:U5 W4:AF5 AJ5:AV6 F8:P8 V8:AF9 AL8:AV8 BB8:BL8 K9:U9 F11:P11 V11:AF11 AL11:AV11 BB11:BL11 C15:BJ24 H26:V30 AD26:AQ30 AG3:AP3 AR3:BA3 BC3:BL3 AX4:BJ6 K6:W6" xr:uid="{00000000-0002-0000-0C00-000000000000}">
      <formula1>OFFICIALS_ALL</formula1>
    </dataValidation>
    <dataValidation type="list" allowBlank="1" showInputMessage="1" showErrorMessage="1" sqref="A5:J5" xr:uid="{00000000-0002-0000-0C00-000002000000}">
      <formula1>OFFICIALS_DR</formula1>
    </dataValidation>
  </dataValidations>
  <pageMargins left="0.7" right="0.7" top="0.75" bottom="0.75" header="0.3" footer="0.3"/>
  <pageSetup scale="71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5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5F9F151E-2C0B-40E4-8835-E40D4DB2F17C}">
          <x14:formula1>
            <xm:f>Officials!$A$3:$A$60</xm:f>
          </x14:formula1>
          <xm:sqref>I3:T3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0000"/>
    <pageSetUpPr fitToPage="1"/>
  </sheetPr>
  <dimension ref="A1:BO30"/>
  <sheetViews>
    <sheetView showGridLines="0" zoomScale="80" zoomScaleNormal="80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47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10</v>
      </c>
      <c r="AT1" s="111"/>
      <c r="AU1" s="112"/>
      <c r="AV1" s="113"/>
      <c r="AW1" s="114">
        <f>LOOKUP(AS1,Sessions!A:A,Sessions!C:C)</f>
        <v>0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48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44326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 t="s">
        <v>160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 t="s">
        <v>160</v>
      </c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160</v>
      </c>
      <c r="M4" s="144"/>
      <c r="N4" s="144"/>
      <c r="O4" s="144"/>
      <c r="P4" s="144"/>
      <c r="Q4" s="144"/>
      <c r="R4" s="144"/>
      <c r="S4" s="144"/>
      <c r="T4" s="144"/>
      <c r="U4" s="144"/>
      <c r="V4" s="49" t="s">
        <v>87</v>
      </c>
      <c r="W4" s="143" t="s">
        <v>160</v>
      </c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 t="s">
        <v>160</v>
      </c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 t="s">
        <v>160</v>
      </c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/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165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 t="s">
        <v>160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160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 t="s">
        <v>166</v>
      </c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 t="s">
        <v>160</v>
      </c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 t="s">
        <v>160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/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/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 t="s">
        <v>160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 t="s">
        <v>160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 t="s">
        <v>160</v>
      </c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 t="s">
        <v>160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 t="s">
        <v>160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 t="s">
        <v>160</v>
      </c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 t="s">
        <v>160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 t="s">
        <v>160</v>
      </c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 t="s">
        <v>160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 t="s">
        <v>160</v>
      </c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 t="s">
        <v>160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 t="s">
        <v>160</v>
      </c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169</v>
      </c>
      <c r="X30" s="224"/>
      <c r="Y30" s="224"/>
      <c r="Z30" s="224"/>
      <c r="AA30" s="224"/>
      <c r="AB30" s="224"/>
      <c r="AC30" s="224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</mergeCells>
  <dataValidations count="2">
    <dataValidation type="list" allowBlank="1" showInputMessage="1" showErrorMessage="1" sqref="BC3:BL3 AY26:BL30 L4:U5 W4:AF5 AJ5:AV6 F8:P8 V8:AF9 AL8:AV8 BB8:BL8 K9:U9 F11:P11 V11:AF11 AL11:AV11 BB11:BL11 C15:BJ24 H26:V30 AD26:AQ30 AG3:AP3 AR3:BA3 K6:W6 AX4:BJ6" xr:uid="{00000000-0002-0000-0D00-000000000000}">
      <formula1>OFFICIALS_ALL</formula1>
    </dataValidation>
    <dataValidation type="list" allowBlank="1" showInputMessage="1" showErrorMessage="1" sqref="A5:J5" xr:uid="{00000000-0002-0000-0D00-000002000000}">
      <formula1>OFFICIALS_DR</formula1>
    </dataValidation>
  </dataValidations>
  <pageMargins left="0.7" right="0.7" top="0.75" bottom="0.75" header="0.3" footer="0.3"/>
  <pageSetup scale="71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5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BC1760A2-ED0A-4703-8982-CC778AAE4C1A}">
          <x14:formula1>
            <xm:f>Officials!$A$3:$A$60</xm:f>
          </x14:formula1>
          <xm:sqref>I3:T3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theme="0"/>
    <pageSetUpPr fitToPage="1"/>
  </sheetPr>
  <dimension ref="A1:BO30"/>
  <sheetViews>
    <sheetView showGridLines="0" zoomScale="80" zoomScaleNormal="80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59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 t="s">
        <v>163</v>
      </c>
      <c r="AT1" s="111"/>
      <c r="AU1" s="112"/>
      <c r="AV1" s="113"/>
      <c r="AW1" s="114">
        <f>LOOKUP(AS1,Sessions!A:A,Sessions!C:C)</f>
        <v>0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60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44326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 t="s">
        <v>160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/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160</v>
      </c>
      <c r="M4" s="144"/>
      <c r="N4" s="144"/>
      <c r="O4" s="144"/>
      <c r="P4" s="144"/>
      <c r="Q4" s="144"/>
      <c r="R4" s="144"/>
      <c r="S4" s="144"/>
      <c r="T4" s="144"/>
      <c r="U4" s="144"/>
      <c r="V4" s="58" t="s">
        <v>87</v>
      </c>
      <c r="W4" s="143" t="s">
        <v>160</v>
      </c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 t="s">
        <v>160</v>
      </c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 t="s">
        <v>160</v>
      </c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 t="s">
        <v>160</v>
      </c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160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 t="s">
        <v>160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160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 t="s">
        <v>160</v>
      </c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 t="s">
        <v>160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 t="s">
        <v>160</v>
      </c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 t="s">
        <v>160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 t="s">
        <v>160</v>
      </c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/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 t="s">
        <v>160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 t="s">
        <v>160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 t="s">
        <v>160</v>
      </c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 t="s">
        <v>160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 t="s">
        <v>160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 t="s">
        <v>160</v>
      </c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 t="s">
        <v>160</v>
      </c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 t="s">
        <v>160</v>
      </c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 t="s">
        <v>160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 t="s">
        <v>160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 t="s">
        <v>160</v>
      </c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 t="s">
        <v>160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 t="s">
        <v>160</v>
      </c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 t="s">
        <v>160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 t="s">
        <v>160</v>
      </c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 t="s">
        <v>160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 t="s">
        <v>160</v>
      </c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 t="s">
        <v>160</v>
      </c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 t="s">
        <v>160</v>
      </c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169</v>
      </c>
      <c r="X30" s="224"/>
      <c r="Y30" s="224"/>
      <c r="Z30" s="224"/>
      <c r="AA30" s="224"/>
      <c r="AB30" s="224"/>
      <c r="AC30" s="224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</mergeCells>
  <dataValidations count="4">
    <dataValidation type="list" allowBlank="1" showInputMessage="1" showErrorMessage="1" sqref="AY26:BL30 L4:U5 W4:AF5 AJ5:AV6 AX5:BJ6 F8:P8 V8:AF9 AL8:AV8 BB8:BL8 K9:U9 F11:P11 V11:AF11 AL11:AV11 BB11:BL11 C15:BJ24 H26:V30 AD26:AQ30 AG3:AP3 AR3:BA3 BC3:BL3 AX4:BG4 K6:T6" xr:uid="{00000000-0002-0000-0E00-000000000000}">
      <formula1>OFFICIALS_ALL</formula1>
    </dataValidation>
    <dataValidation type="list" allowBlank="1" showInputMessage="1" showErrorMessage="1" sqref="U6:W6" xr:uid="{00000000-0002-0000-0E00-000001000000}">
      <formula1>OFFICIALS_CJ</formula1>
    </dataValidation>
    <dataValidation type="list" allowBlank="1" showInputMessage="1" showErrorMessage="1" sqref="A5:J5" xr:uid="{00000000-0002-0000-0E00-000002000000}">
      <formula1>OFFICIALS_DR</formula1>
    </dataValidation>
    <dataValidation type="list" allowBlank="1" showInputMessage="1" showErrorMessage="1" sqref="BH4:BJ4" xr:uid="{00000000-0002-0000-0E00-000003000000}">
      <formula1>OFFICIALS_SR</formula1>
    </dataValidation>
  </dataValidations>
  <pageMargins left="0.7" right="0.7" top="0.75" bottom="0.75" header="0.3" footer="0.3"/>
  <pageSetup scale="71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4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6CDC1E8E-1595-45AD-BE55-67F5041D322A}">
          <x14:formula1>
            <xm:f>Officials!$A$3:$A$60</xm:f>
          </x14:formula1>
          <xm:sqref>I3:T3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0070C0"/>
    <pageSetUpPr fitToPage="1"/>
  </sheetPr>
  <dimension ref="A1:BO30"/>
  <sheetViews>
    <sheetView showGridLines="0" zoomScale="80" zoomScaleNormal="80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59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 t="s">
        <v>164</v>
      </c>
      <c r="AT1" s="111"/>
      <c r="AU1" s="112"/>
      <c r="AV1" s="113"/>
      <c r="AW1" s="114">
        <f>LOOKUP(AS1,Sessions!A:A,Sessions!C:C)</f>
        <v>0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60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44326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 t="s">
        <v>160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 t="s">
        <v>160</v>
      </c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160</v>
      </c>
      <c r="M4" s="144"/>
      <c r="N4" s="144"/>
      <c r="O4" s="144"/>
      <c r="P4" s="144"/>
      <c r="Q4" s="144"/>
      <c r="R4" s="144"/>
      <c r="S4" s="144"/>
      <c r="T4" s="144"/>
      <c r="U4" s="144"/>
      <c r="V4" s="58" t="s">
        <v>87</v>
      </c>
      <c r="W4" s="143" t="s">
        <v>160</v>
      </c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 t="s">
        <v>160</v>
      </c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 t="s">
        <v>160</v>
      </c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 t="s">
        <v>160</v>
      </c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160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 t="s">
        <v>160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160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 t="s">
        <v>160</v>
      </c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 t="s">
        <v>160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 t="s">
        <v>160</v>
      </c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 t="s">
        <v>160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/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/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 t="s">
        <v>160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 t="s">
        <v>160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 t="s">
        <v>160</v>
      </c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 t="s">
        <v>160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 t="s">
        <v>160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 t="s">
        <v>160</v>
      </c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 t="s">
        <v>160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 t="s">
        <v>160</v>
      </c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 t="s">
        <v>160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 t="s">
        <v>160</v>
      </c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 t="s">
        <v>160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 t="s">
        <v>160</v>
      </c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169</v>
      </c>
      <c r="X30" s="224"/>
      <c r="Y30" s="224"/>
      <c r="Z30" s="224"/>
      <c r="AA30" s="224"/>
      <c r="AB30" s="224"/>
      <c r="AC30" s="224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</mergeCells>
  <dataValidations count="3">
    <dataValidation type="list" allowBlank="1" showInputMessage="1" showErrorMessage="1" sqref="BH4:BJ4" xr:uid="{00000000-0002-0000-0F00-000000000000}">
      <formula1>OFFICIALS_SR</formula1>
    </dataValidation>
    <dataValidation type="list" allowBlank="1" showInputMessage="1" showErrorMessage="1" sqref="U6:W6" xr:uid="{00000000-0002-0000-0F00-000001000000}">
      <formula1>OFFICIALS_CJ</formula1>
    </dataValidation>
    <dataValidation type="list" allowBlank="1" showInputMessage="1" showErrorMessage="1" sqref="AY26:BL30 A5:J5 L4:U5 K6:T6 AJ5:AV6 F8:P8 V8:AF9 AL8:AV8 BB8:BL8 K9:U9 F11:P11 V11:AF11 AL11:AV11 BB11:BL11 C15:BJ24 H26:V30 AD26:AQ30 AG3:AP3 AR3:BA3 BC3:BL3 W4:AF5 BH5:BJ6 AX4:BG6" xr:uid="{00000000-0002-0000-0F00-000002000000}">
      <formula1>OFFICIALS_ALL</formula1>
    </dataValidation>
  </dataValidations>
  <pageMargins left="0.7" right="0.7" top="0.75" bottom="0.75" header="0.3" footer="0.3"/>
  <pageSetup scale="71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E3BF4105-0115-4968-9E36-08778109F997}">
          <x14:formula1>
            <xm:f>Officials!$A$3:$A$60</xm:f>
          </x14:formula1>
          <xm:sqref>I3:T3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"/>
  <dimension ref="A1:D83"/>
  <sheetViews>
    <sheetView workbookViewId="0">
      <selection activeCell="F14" sqref="F14"/>
    </sheetView>
  </sheetViews>
  <sheetFormatPr defaultColWidth="8.81640625" defaultRowHeight="14.5" x14ac:dyDescent="0.35"/>
  <cols>
    <col min="1" max="1" width="11" customWidth="1"/>
    <col min="2" max="2" width="4.81640625" customWidth="1"/>
    <col min="3" max="3" width="9.26953125" customWidth="1"/>
    <col min="4" max="4" width="32.1796875" customWidth="1"/>
  </cols>
  <sheetData>
    <row r="1" spans="1:4" x14ac:dyDescent="0.35">
      <c r="A1" t="s">
        <v>94</v>
      </c>
      <c r="B1" t="s">
        <v>9</v>
      </c>
      <c r="C1" t="s">
        <v>9</v>
      </c>
      <c r="D1" t="s">
        <v>110</v>
      </c>
    </row>
    <row r="2" spans="1:4" x14ac:dyDescent="0.35">
      <c r="A2" t="s">
        <v>95</v>
      </c>
      <c r="B2" t="s">
        <v>9</v>
      </c>
      <c r="C2" t="s">
        <v>9</v>
      </c>
      <c r="D2" t="s">
        <v>110</v>
      </c>
    </row>
    <row r="3" spans="1:4" x14ac:dyDescent="0.35">
      <c r="A3" t="s">
        <v>96</v>
      </c>
      <c r="B3" t="s">
        <v>9</v>
      </c>
      <c r="C3" t="s">
        <v>9</v>
      </c>
      <c r="D3" t="s">
        <v>110</v>
      </c>
    </row>
    <row r="4" spans="1:4" x14ac:dyDescent="0.35">
      <c r="A4" t="s">
        <v>97</v>
      </c>
      <c r="B4" t="s">
        <v>9</v>
      </c>
      <c r="C4" t="s">
        <v>9</v>
      </c>
      <c r="D4" t="s">
        <v>110</v>
      </c>
    </row>
    <row r="5" spans="1:4" x14ac:dyDescent="0.35">
      <c r="A5" t="s">
        <v>24</v>
      </c>
      <c r="B5" t="s">
        <v>10</v>
      </c>
      <c r="C5" t="s">
        <v>26</v>
      </c>
      <c r="D5" t="s">
        <v>111</v>
      </c>
    </row>
    <row r="6" spans="1:4" x14ac:dyDescent="0.35">
      <c r="A6" t="s">
        <v>135</v>
      </c>
      <c r="B6" t="s">
        <v>10</v>
      </c>
      <c r="C6" t="s">
        <v>25</v>
      </c>
      <c r="D6" t="s">
        <v>112</v>
      </c>
    </row>
    <row r="7" spans="1:4" x14ac:dyDescent="0.35">
      <c r="A7" t="s">
        <v>132</v>
      </c>
      <c r="B7" t="s">
        <v>10</v>
      </c>
      <c r="C7" t="s">
        <v>25</v>
      </c>
      <c r="D7" t="s">
        <v>112</v>
      </c>
    </row>
    <row r="8" spans="1:4" x14ac:dyDescent="0.35">
      <c r="A8" t="s">
        <v>21</v>
      </c>
      <c r="B8" t="s">
        <v>10</v>
      </c>
      <c r="C8" t="str">
        <f>"CJ S " &amp; Meet!$B$5</f>
        <v>CJ S 1</v>
      </c>
      <c r="D8" t="s">
        <v>113</v>
      </c>
    </row>
    <row r="9" spans="1:4" x14ac:dyDescent="0.35">
      <c r="A9" t="s">
        <v>22</v>
      </c>
      <c r="B9" t="s">
        <v>10</v>
      </c>
      <c r="C9" t="str">
        <f>"CJ S " &amp; IF(Meet!$B$5 = 1, Meet!$B$6, Meet!$B$6 -1)</f>
        <v>CJ S 8</v>
      </c>
      <c r="D9" t="s">
        <v>114</v>
      </c>
    </row>
    <row r="10" spans="1:4" x14ac:dyDescent="0.35">
      <c r="A10" t="s">
        <v>23</v>
      </c>
      <c r="B10" t="s">
        <v>10</v>
      </c>
      <c r="C10" t="str">
        <f>"CJ T " &amp; Meet!$B$5</f>
        <v>CJ T 1</v>
      </c>
      <c r="D10" t="s">
        <v>115</v>
      </c>
    </row>
    <row r="11" spans="1:4" x14ac:dyDescent="0.35">
      <c r="A11" t="s">
        <v>134</v>
      </c>
      <c r="B11" t="s">
        <v>10</v>
      </c>
      <c r="C11" t="str">
        <f>"CJ T " &amp; IF(Meet!$B$5 = 1, Meet!$B$6, Meet!$B$6 -1)</f>
        <v>CJ T 8</v>
      </c>
      <c r="D11" t="s">
        <v>116</v>
      </c>
    </row>
    <row r="12" spans="1:4" x14ac:dyDescent="0.35">
      <c r="A12" t="s">
        <v>98</v>
      </c>
      <c r="B12" t="s">
        <v>11</v>
      </c>
      <c r="C12" t="s">
        <v>11</v>
      </c>
      <c r="D12" t="s">
        <v>117</v>
      </c>
    </row>
    <row r="13" spans="1:4" x14ac:dyDescent="0.35">
      <c r="A13" t="s">
        <v>99</v>
      </c>
      <c r="B13" t="s">
        <v>11</v>
      </c>
      <c r="C13" t="s">
        <v>11</v>
      </c>
      <c r="D13" t="s">
        <v>117</v>
      </c>
    </row>
    <row r="14" spans="1:4" x14ac:dyDescent="0.35">
      <c r="A14" t="s">
        <v>100</v>
      </c>
      <c r="B14" t="s">
        <v>11</v>
      </c>
      <c r="C14" t="s">
        <v>11</v>
      </c>
      <c r="D14" t="s">
        <v>117</v>
      </c>
    </row>
    <row r="15" spans="1:4" x14ac:dyDescent="0.35">
      <c r="A15" t="s">
        <v>101</v>
      </c>
      <c r="B15" t="s">
        <v>11</v>
      </c>
      <c r="C15" t="s">
        <v>11</v>
      </c>
      <c r="D15" t="s">
        <v>117</v>
      </c>
    </row>
    <row r="16" spans="1:4" x14ac:dyDescent="0.35">
      <c r="A16" t="s">
        <v>102</v>
      </c>
      <c r="B16" t="s">
        <v>11</v>
      </c>
      <c r="C16" t="s">
        <v>11</v>
      </c>
      <c r="D16" t="s">
        <v>117</v>
      </c>
    </row>
    <row r="17" spans="1:4" x14ac:dyDescent="0.35">
      <c r="A17" t="s">
        <v>103</v>
      </c>
      <c r="B17" t="s">
        <v>11</v>
      </c>
      <c r="C17" t="s">
        <v>11</v>
      </c>
      <c r="D17" t="s">
        <v>117</v>
      </c>
    </row>
    <row r="18" spans="1:4" x14ac:dyDescent="0.35">
      <c r="A18" t="s">
        <v>8</v>
      </c>
      <c r="B18" t="s">
        <v>8</v>
      </c>
      <c r="C18" t="s">
        <v>8</v>
      </c>
      <c r="D18" t="s">
        <v>133</v>
      </c>
    </row>
    <row r="19" spans="1:4" x14ac:dyDescent="0.35">
      <c r="A19" t="s">
        <v>28</v>
      </c>
      <c r="B19" t="s">
        <v>13</v>
      </c>
      <c r="C19" t="str">
        <f>"SJ Lag  " &amp; Meet!$B$5</f>
        <v>SJ Lag  1</v>
      </c>
      <c r="D19" t="s">
        <v>118</v>
      </c>
    </row>
    <row r="20" spans="1:4" x14ac:dyDescent="0.35">
      <c r="A20" t="s">
        <v>27</v>
      </c>
      <c r="B20" t="s">
        <v>13</v>
      </c>
      <c r="C20" t="str">
        <f>"SJ Lag " &amp; IF(Meet!$B$5 = 1, Meet!$B$6, Meet!$B$6 -1)</f>
        <v>SJ Lag 8</v>
      </c>
      <c r="D20" t="s">
        <v>119</v>
      </c>
    </row>
    <row r="21" spans="1:4" x14ac:dyDescent="0.35">
      <c r="A21" t="s">
        <v>29</v>
      </c>
      <c r="B21" t="s">
        <v>13</v>
      </c>
      <c r="C21" t="str">
        <f>"SJ Lead " &amp; Meet!$B$5</f>
        <v>SJ Lead 1</v>
      </c>
      <c r="D21" t="s">
        <v>120</v>
      </c>
    </row>
    <row r="22" spans="1:4" x14ac:dyDescent="0.35">
      <c r="A22" t="s">
        <v>30</v>
      </c>
      <c r="B22" t="s">
        <v>13</v>
      </c>
      <c r="C22" t="str">
        <f>"SJ Lead "&amp; IF(Meet!$B$5 = 1, Meet!$B$6, Meet!$B$6 -1)</f>
        <v>SJ Lead 8</v>
      </c>
      <c r="D22" t="s">
        <v>121</v>
      </c>
    </row>
    <row r="23" spans="1:4" x14ac:dyDescent="0.35">
      <c r="A23" t="s">
        <v>104</v>
      </c>
      <c r="B23" t="s">
        <v>12</v>
      </c>
      <c r="C23" t="s">
        <v>12</v>
      </c>
      <c r="D23" t="s">
        <v>122</v>
      </c>
    </row>
    <row r="24" spans="1:4" x14ac:dyDescent="0.35">
      <c r="A24" t="s">
        <v>105</v>
      </c>
      <c r="B24" t="s">
        <v>12</v>
      </c>
      <c r="C24" t="s">
        <v>12</v>
      </c>
      <c r="D24" t="s">
        <v>122</v>
      </c>
    </row>
    <row r="25" spans="1:4" x14ac:dyDescent="0.35">
      <c r="A25" t="s">
        <v>106</v>
      </c>
      <c r="B25" t="s">
        <v>12</v>
      </c>
      <c r="C25" t="s">
        <v>12</v>
      </c>
      <c r="D25" t="s">
        <v>122</v>
      </c>
    </row>
    <row r="26" spans="1:4" x14ac:dyDescent="0.35">
      <c r="A26" t="s">
        <v>107</v>
      </c>
      <c r="B26" t="s">
        <v>12</v>
      </c>
      <c r="C26" t="s">
        <v>12</v>
      </c>
      <c r="D26" t="s">
        <v>122</v>
      </c>
    </row>
    <row r="27" spans="1:4" x14ac:dyDescent="0.35">
      <c r="A27" t="s">
        <v>108</v>
      </c>
      <c r="B27" t="s">
        <v>12</v>
      </c>
      <c r="C27" t="s">
        <v>12</v>
      </c>
      <c r="D27" t="s">
        <v>122</v>
      </c>
    </row>
    <row r="28" spans="1:4" x14ac:dyDescent="0.35">
      <c r="A28" t="s">
        <v>109</v>
      </c>
      <c r="B28" t="s">
        <v>12</v>
      </c>
      <c r="C28" t="s">
        <v>12</v>
      </c>
      <c r="D28" t="s">
        <v>122</v>
      </c>
    </row>
    <row r="29" spans="1:4" x14ac:dyDescent="0.35">
      <c r="A29" t="s">
        <v>41</v>
      </c>
      <c r="B29" t="s">
        <v>13</v>
      </c>
      <c r="C29" t="str">
        <f>"SE Relf " &amp; (Meet!$B$5 + 0)</f>
        <v>SE Relf 1</v>
      </c>
      <c r="D29" t="s">
        <v>152</v>
      </c>
    </row>
    <row r="30" spans="1:4" x14ac:dyDescent="0.35">
      <c r="A30" t="s">
        <v>42</v>
      </c>
      <c r="B30" t="s">
        <v>13</v>
      </c>
      <c r="C30" t="str">
        <f>"SE Relf " &amp; (Meet!$B$5 + 1)</f>
        <v>SE Relf 2</v>
      </c>
      <c r="D30" t="s">
        <v>152</v>
      </c>
    </row>
    <row r="31" spans="1:4" x14ac:dyDescent="0.35">
      <c r="A31" t="s">
        <v>43</v>
      </c>
      <c r="B31" t="s">
        <v>13</v>
      </c>
      <c r="C31" t="str">
        <f>"SE Relf " &amp; (Meet!$B$5 + 2)</f>
        <v>SE Relf 3</v>
      </c>
      <c r="D31" t="s">
        <v>152</v>
      </c>
    </row>
    <row r="32" spans="1:4" x14ac:dyDescent="0.35">
      <c r="A32" t="s">
        <v>44</v>
      </c>
      <c r="B32" t="s">
        <v>13</v>
      </c>
      <c r="C32" t="str">
        <f>"SE Relf " &amp; (Meet!$B$5 + 3)</f>
        <v>SE Relf 4</v>
      </c>
      <c r="D32" t="s">
        <v>152</v>
      </c>
    </row>
    <row r="33" spans="1:4" x14ac:dyDescent="0.35">
      <c r="A33" t="s">
        <v>45</v>
      </c>
      <c r="B33" t="s">
        <v>13</v>
      </c>
      <c r="C33" t="str">
        <f>"SE Relf " &amp; (Meet!$B$5 + 4)</f>
        <v>SE Relf 5</v>
      </c>
      <c r="D33" t="s">
        <v>152</v>
      </c>
    </row>
    <row r="34" spans="1:4" x14ac:dyDescent="0.35">
      <c r="A34" t="s">
        <v>46</v>
      </c>
      <c r="B34" t="s">
        <v>13</v>
      </c>
      <c r="C34" t="str">
        <f>"SE Relf " &amp; (Meet!$B$5 + 5)</f>
        <v>SE Relf 6</v>
      </c>
      <c r="D34" t="s">
        <v>152</v>
      </c>
    </row>
    <row r="35" spans="1:4" x14ac:dyDescent="0.35">
      <c r="A35" t="s">
        <v>47</v>
      </c>
      <c r="B35" t="s">
        <v>13</v>
      </c>
      <c r="C35" t="str">
        <f>"SE Relf " &amp; (Meet!$B$5 + 6)</f>
        <v>SE Relf 7</v>
      </c>
      <c r="D35" t="s">
        <v>152</v>
      </c>
    </row>
    <row r="36" spans="1:4" x14ac:dyDescent="0.35">
      <c r="A36" t="s">
        <v>48</v>
      </c>
      <c r="B36" t="s">
        <v>13</v>
      </c>
      <c r="C36" t="str">
        <f>"SE Relf " &amp; (Meet!$B$5 + 7)</f>
        <v>SE Relf 8</v>
      </c>
      <c r="D36" t="s">
        <v>152</v>
      </c>
    </row>
    <row r="37" spans="1:4" x14ac:dyDescent="0.35">
      <c r="A37" t="s">
        <v>49</v>
      </c>
      <c r="B37" t="s">
        <v>13</v>
      </c>
      <c r="C37" t="str">
        <f>"SE Relf " &amp; (Meet!$B$5 + 8)</f>
        <v>SE Relf 9</v>
      </c>
      <c r="D37" t="s">
        <v>152</v>
      </c>
    </row>
    <row r="38" spans="1:4" x14ac:dyDescent="0.35">
      <c r="A38" t="s">
        <v>50</v>
      </c>
      <c r="B38" t="s">
        <v>13</v>
      </c>
      <c r="C38" t="str">
        <f>"SE Relf " &amp; (Meet!$B$5 + 9)</f>
        <v>SE Relf 10</v>
      </c>
      <c r="D38" t="s">
        <v>152</v>
      </c>
    </row>
    <row r="39" spans="1:4" x14ac:dyDescent="0.35">
      <c r="A39" t="s">
        <v>31</v>
      </c>
      <c r="B39" t="s">
        <v>13</v>
      </c>
      <c r="C39" t="str">
        <f>"SE L" &amp; (Meet!$B$5 + 0)</f>
        <v>SE L1</v>
      </c>
      <c r="D39" t="s">
        <v>142</v>
      </c>
    </row>
    <row r="40" spans="1:4" x14ac:dyDescent="0.35">
      <c r="A40" t="s">
        <v>32</v>
      </c>
      <c r="B40" t="s">
        <v>13</v>
      </c>
      <c r="C40" t="str">
        <f>"SE L" &amp; (Meet!$B$5 + 1)</f>
        <v>SE L2</v>
      </c>
      <c r="D40" t="s">
        <v>142</v>
      </c>
    </row>
    <row r="41" spans="1:4" x14ac:dyDescent="0.35">
      <c r="A41" t="s">
        <v>33</v>
      </c>
      <c r="B41" t="s">
        <v>13</v>
      </c>
      <c r="C41" t="str">
        <f>"SE L" &amp; (Meet!$B$5 + 2)</f>
        <v>SE L3</v>
      </c>
      <c r="D41" t="s">
        <v>142</v>
      </c>
    </row>
    <row r="42" spans="1:4" x14ac:dyDescent="0.35">
      <c r="A42" t="s">
        <v>34</v>
      </c>
      <c r="B42" t="s">
        <v>13</v>
      </c>
      <c r="C42" t="str">
        <f>"SE L" &amp; (Meet!$B$5 + 3)</f>
        <v>SE L4</v>
      </c>
      <c r="D42" t="s">
        <v>142</v>
      </c>
    </row>
    <row r="43" spans="1:4" x14ac:dyDescent="0.35">
      <c r="A43" t="s">
        <v>35</v>
      </c>
      <c r="B43" t="s">
        <v>13</v>
      </c>
      <c r="C43" t="str">
        <f>"SE L" &amp; (Meet!$B$5 + 4)</f>
        <v>SE L5</v>
      </c>
      <c r="D43" t="s">
        <v>142</v>
      </c>
    </row>
    <row r="44" spans="1:4" x14ac:dyDescent="0.35">
      <c r="A44" t="s">
        <v>36</v>
      </c>
      <c r="B44" t="s">
        <v>13</v>
      </c>
      <c r="C44" t="str">
        <f>"SE L" &amp; (Meet!$B$5 + 5)</f>
        <v>SE L6</v>
      </c>
      <c r="D44" t="s">
        <v>142</v>
      </c>
    </row>
    <row r="45" spans="1:4" x14ac:dyDescent="0.35">
      <c r="A45" t="s">
        <v>37</v>
      </c>
      <c r="B45" t="s">
        <v>13</v>
      </c>
      <c r="C45" t="str">
        <f>"SE L" &amp; (Meet!$B$5 + 6)</f>
        <v>SE L7</v>
      </c>
      <c r="D45" t="s">
        <v>142</v>
      </c>
    </row>
    <row r="46" spans="1:4" x14ac:dyDescent="0.35">
      <c r="A46" t="s">
        <v>38</v>
      </c>
      <c r="B46" t="s">
        <v>13</v>
      </c>
      <c r="C46" t="str">
        <f>"SE L" &amp; (Meet!$B$5 + 7)</f>
        <v>SE L8</v>
      </c>
      <c r="D46" t="s">
        <v>142</v>
      </c>
    </row>
    <row r="47" spans="1:4" x14ac:dyDescent="0.35">
      <c r="A47" t="s">
        <v>39</v>
      </c>
      <c r="B47" t="s">
        <v>13</v>
      </c>
      <c r="C47" t="str">
        <f>"SE L" &amp; (Meet!$B$5 + 8)</f>
        <v>SE L9</v>
      </c>
      <c r="D47" t="s">
        <v>142</v>
      </c>
    </row>
    <row r="48" spans="1:4" x14ac:dyDescent="0.35">
      <c r="A48" t="s">
        <v>40</v>
      </c>
      <c r="B48" t="s">
        <v>13</v>
      </c>
      <c r="C48" t="str">
        <f>"SE L" &amp; (Meet!$B$5 + 9)</f>
        <v>SE L10</v>
      </c>
      <c r="D48" t="s">
        <v>142</v>
      </c>
    </row>
    <row r="49" spans="1:4" x14ac:dyDescent="0.35">
      <c r="A49" t="s">
        <v>51</v>
      </c>
      <c r="B49" t="s">
        <v>13</v>
      </c>
      <c r="C49" t="str">
        <f>"TE Relf " &amp; (Meet!$B$5 + 0)</f>
        <v>TE Relf 1</v>
      </c>
      <c r="D49" t="s">
        <v>153</v>
      </c>
    </row>
    <row r="50" spans="1:4" x14ac:dyDescent="0.35">
      <c r="A50" t="s">
        <v>52</v>
      </c>
      <c r="B50" t="s">
        <v>13</v>
      </c>
      <c r="C50" t="str">
        <f>"TE Relf " &amp; (Meet!$B$5 + 1)</f>
        <v>TE Relf 2</v>
      </c>
      <c r="D50" t="s">
        <v>153</v>
      </c>
    </row>
    <row r="51" spans="1:4" x14ac:dyDescent="0.35">
      <c r="A51" t="s">
        <v>53</v>
      </c>
      <c r="B51" t="s">
        <v>13</v>
      </c>
      <c r="C51" t="str">
        <f>"TE Relf " &amp; (Meet!$B$5 + 2)</f>
        <v>TE Relf 3</v>
      </c>
      <c r="D51" t="s">
        <v>153</v>
      </c>
    </row>
    <row r="52" spans="1:4" x14ac:dyDescent="0.35">
      <c r="A52" t="s">
        <v>54</v>
      </c>
      <c r="B52" t="s">
        <v>13</v>
      </c>
      <c r="C52" t="str">
        <f>"TE Relf " &amp; (Meet!$B$5 + 3)</f>
        <v>TE Relf 4</v>
      </c>
      <c r="D52" t="s">
        <v>153</v>
      </c>
    </row>
    <row r="53" spans="1:4" x14ac:dyDescent="0.35">
      <c r="A53" t="s">
        <v>55</v>
      </c>
      <c r="B53" t="s">
        <v>13</v>
      </c>
      <c r="C53" t="str">
        <f>"TE Relf " &amp; (Meet!$B$5 + 4)</f>
        <v>TE Relf 5</v>
      </c>
      <c r="D53" t="s">
        <v>153</v>
      </c>
    </row>
    <row r="54" spans="1:4" x14ac:dyDescent="0.35">
      <c r="A54" t="s">
        <v>56</v>
      </c>
      <c r="B54" t="s">
        <v>13</v>
      </c>
      <c r="C54" t="str">
        <f>"TE Relf " &amp; (Meet!$B$5 + 5)</f>
        <v>TE Relf 6</v>
      </c>
      <c r="D54" t="s">
        <v>153</v>
      </c>
    </row>
    <row r="55" spans="1:4" x14ac:dyDescent="0.35">
      <c r="A55" t="s">
        <v>57</v>
      </c>
      <c r="B55" t="s">
        <v>13</v>
      </c>
      <c r="C55" t="str">
        <f>"TE Relf " &amp; (Meet!$B$5 + 6)</f>
        <v>TE Relf 7</v>
      </c>
      <c r="D55" t="s">
        <v>153</v>
      </c>
    </row>
    <row r="56" spans="1:4" x14ac:dyDescent="0.35">
      <c r="A56" t="s">
        <v>58</v>
      </c>
      <c r="B56" t="s">
        <v>13</v>
      </c>
      <c r="C56" t="str">
        <f>"TE Relf " &amp; (Meet!$B$5 + 7)</f>
        <v>TE Relf 8</v>
      </c>
      <c r="D56" t="s">
        <v>153</v>
      </c>
    </row>
    <row r="57" spans="1:4" x14ac:dyDescent="0.35">
      <c r="A57" t="s">
        <v>59</v>
      </c>
      <c r="B57" t="s">
        <v>13</v>
      </c>
      <c r="C57" t="str">
        <f>"TE Relf " &amp; (Meet!$B$5 + 8)</f>
        <v>TE Relf 9</v>
      </c>
      <c r="D57" t="s">
        <v>153</v>
      </c>
    </row>
    <row r="58" spans="1:4" x14ac:dyDescent="0.35">
      <c r="A58" t="s">
        <v>60</v>
      </c>
      <c r="B58" t="s">
        <v>13</v>
      </c>
      <c r="C58" t="str">
        <f>"TE Relf " &amp; (Meet!$B$5 + 9)</f>
        <v>TE Relf 10</v>
      </c>
      <c r="D58" t="s">
        <v>153</v>
      </c>
    </row>
    <row r="59" spans="1:4" x14ac:dyDescent="0.35">
      <c r="A59" t="s">
        <v>71</v>
      </c>
      <c r="B59" t="s">
        <v>13</v>
      </c>
      <c r="C59" t="str">
        <f>"SJ Relf  " &amp; (Meet!$B$5 + 0)</f>
        <v>SJ Relf  1</v>
      </c>
      <c r="D59" t="s">
        <v>140</v>
      </c>
    </row>
    <row r="60" spans="1:4" x14ac:dyDescent="0.35">
      <c r="A60" t="s">
        <v>72</v>
      </c>
      <c r="B60" t="s">
        <v>13</v>
      </c>
      <c r="C60" t="str">
        <f>"SJ Relf  "&amp; IF(Meet!$B$5 = 1, Meet!$B$6, Meet!$B$6 -1)</f>
        <v>SJ Relf  8</v>
      </c>
      <c r="D60" t="s">
        <v>140</v>
      </c>
    </row>
    <row r="61" spans="1:4" x14ac:dyDescent="0.35">
      <c r="A61" t="s">
        <v>75</v>
      </c>
      <c r="B61" t="s">
        <v>13</v>
      </c>
      <c r="C61" t="s">
        <v>146</v>
      </c>
      <c r="D61" t="s">
        <v>147</v>
      </c>
    </row>
    <row r="62" spans="1:4" x14ac:dyDescent="0.35">
      <c r="A62" t="s">
        <v>73</v>
      </c>
      <c r="B62" t="s">
        <v>13</v>
      </c>
      <c r="C62" t="str">
        <f>"SJ Relf " &amp; (Meet!$B$5 + 0)</f>
        <v>SJ Relf 1</v>
      </c>
      <c r="D62" t="s">
        <v>140</v>
      </c>
    </row>
    <row r="63" spans="1:4" x14ac:dyDescent="0.35">
      <c r="A63" t="s">
        <v>74</v>
      </c>
      <c r="B63" t="s">
        <v>13</v>
      </c>
      <c r="C63" t="str">
        <f>"SJ Relf "&amp; IF(Meet!$B$5 = 1, Meet!$B$6, Meet!$B$6 -1)</f>
        <v>SJ Relf 8</v>
      </c>
      <c r="D63" t="s">
        <v>140</v>
      </c>
    </row>
    <row r="64" spans="1:4" x14ac:dyDescent="0.35">
      <c r="A64" t="s">
        <v>76</v>
      </c>
      <c r="B64" t="s">
        <v>13</v>
      </c>
      <c r="C64" t="s">
        <v>178</v>
      </c>
      <c r="D64" t="s">
        <v>168</v>
      </c>
    </row>
    <row r="65" spans="1:4" x14ac:dyDescent="0.35">
      <c r="A65" t="s">
        <v>77</v>
      </c>
      <c r="B65" t="s">
        <v>13</v>
      </c>
      <c r="C65" t="s">
        <v>178</v>
      </c>
      <c r="D65" t="s">
        <v>168</v>
      </c>
    </row>
    <row r="66" spans="1:4" x14ac:dyDescent="0.35">
      <c r="A66" t="s">
        <v>78</v>
      </c>
      <c r="B66" t="s">
        <v>13</v>
      </c>
      <c r="C66" s="69" t="s">
        <v>175</v>
      </c>
      <c r="D66" t="s">
        <v>176</v>
      </c>
    </row>
    <row r="67" spans="1:4" x14ac:dyDescent="0.35">
      <c r="A67" t="s">
        <v>79</v>
      </c>
      <c r="B67" t="s">
        <v>13</v>
      </c>
      <c r="C67" t="s">
        <v>177</v>
      </c>
      <c r="D67" t="s">
        <v>138</v>
      </c>
    </row>
    <row r="68" spans="1:4" x14ac:dyDescent="0.35">
      <c r="A68" t="s">
        <v>80</v>
      </c>
      <c r="B68" t="s">
        <v>13</v>
      </c>
      <c r="C68" t="s">
        <v>177</v>
      </c>
      <c r="D68" t="s">
        <v>138</v>
      </c>
    </row>
    <row r="69" spans="1:4" x14ac:dyDescent="0.35">
      <c r="A69" t="s">
        <v>61</v>
      </c>
      <c r="B69" t="s">
        <v>13</v>
      </c>
      <c r="C69" t="str">
        <f>"TE L " &amp; (Meet!$B$5 + 0)</f>
        <v>TE L 1</v>
      </c>
      <c r="D69" t="s">
        <v>141</v>
      </c>
    </row>
    <row r="70" spans="1:4" x14ac:dyDescent="0.35">
      <c r="A70" t="s">
        <v>62</v>
      </c>
      <c r="B70" t="s">
        <v>13</v>
      </c>
      <c r="C70" t="str">
        <f>"TE L" &amp; (Meet!$B$5 + 1)</f>
        <v>TE L2</v>
      </c>
      <c r="D70" t="s">
        <v>141</v>
      </c>
    </row>
    <row r="71" spans="1:4" x14ac:dyDescent="0.35">
      <c r="A71" t="s">
        <v>63</v>
      </c>
      <c r="B71" t="s">
        <v>13</v>
      </c>
      <c r="C71" t="str">
        <f>"TE L" &amp; (Meet!$B$5 + 2)</f>
        <v>TE L3</v>
      </c>
      <c r="D71" t="s">
        <v>141</v>
      </c>
    </row>
    <row r="72" spans="1:4" x14ac:dyDescent="0.35">
      <c r="A72" t="s">
        <v>64</v>
      </c>
      <c r="B72" t="s">
        <v>13</v>
      </c>
      <c r="C72" t="str">
        <f>"TE L" &amp; (Meet!$B$5 + 3)</f>
        <v>TE L4</v>
      </c>
      <c r="D72" t="s">
        <v>141</v>
      </c>
    </row>
    <row r="73" spans="1:4" x14ac:dyDescent="0.35">
      <c r="A73" t="s">
        <v>65</v>
      </c>
      <c r="B73" t="s">
        <v>13</v>
      </c>
      <c r="C73" t="str">
        <f>"TE L" &amp; (Meet!$B$5 + 4)</f>
        <v>TE L5</v>
      </c>
      <c r="D73" t="s">
        <v>141</v>
      </c>
    </row>
    <row r="74" spans="1:4" x14ac:dyDescent="0.35">
      <c r="A74" t="s">
        <v>66</v>
      </c>
      <c r="B74" t="s">
        <v>13</v>
      </c>
      <c r="C74" t="str">
        <f>"TE L" &amp; (Meet!$B$5 + 5)</f>
        <v>TE L6</v>
      </c>
      <c r="D74" t="s">
        <v>141</v>
      </c>
    </row>
    <row r="75" spans="1:4" x14ac:dyDescent="0.35">
      <c r="A75" t="s">
        <v>67</v>
      </c>
      <c r="B75" t="s">
        <v>13</v>
      </c>
      <c r="C75" t="str">
        <f>"TE L" &amp; (Meet!$B$5 + 6)</f>
        <v>TE L7</v>
      </c>
      <c r="D75" t="s">
        <v>141</v>
      </c>
    </row>
    <row r="76" spans="1:4" x14ac:dyDescent="0.35">
      <c r="A76" t="s">
        <v>68</v>
      </c>
      <c r="B76" t="s">
        <v>13</v>
      </c>
      <c r="C76" t="str">
        <f>"TE L" &amp; (Meet!$B$5 + 7)</f>
        <v>TE L8</v>
      </c>
      <c r="D76" t="s">
        <v>141</v>
      </c>
    </row>
    <row r="77" spans="1:4" x14ac:dyDescent="0.35">
      <c r="A77" t="s">
        <v>69</v>
      </c>
      <c r="B77" t="s">
        <v>13</v>
      </c>
      <c r="C77" t="str">
        <f>"TE L" &amp; (Meet!$B$5 + 8)</f>
        <v>TE L9</v>
      </c>
      <c r="D77" t="s">
        <v>141</v>
      </c>
    </row>
    <row r="78" spans="1:4" x14ac:dyDescent="0.35">
      <c r="A78" t="s">
        <v>70</v>
      </c>
      <c r="B78" t="s">
        <v>13</v>
      </c>
      <c r="C78" t="str">
        <f>"TE L" &amp; (Meet!$B$5 + 9)</f>
        <v>TE L10</v>
      </c>
      <c r="D78" t="s">
        <v>141</v>
      </c>
    </row>
    <row r="79" spans="1:4" x14ac:dyDescent="0.35">
      <c r="A79" t="s">
        <v>81</v>
      </c>
      <c r="B79" t="s">
        <v>13</v>
      </c>
      <c r="D79" t="s">
        <v>123</v>
      </c>
    </row>
    <row r="80" spans="1:4" x14ac:dyDescent="0.35">
      <c r="A80" t="s">
        <v>82</v>
      </c>
      <c r="B80" t="s">
        <v>13</v>
      </c>
      <c r="D80" t="s">
        <v>123</v>
      </c>
    </row>
    <row r="81" spans="1:4" x14ac:dyDescent="0.35">
      <c r="A81" t="s">
        <v>83</v>
      </c>
      <c r="B81" t="s">
        <v>13</v>
      </c>
      <c r="D81" t="s">
        <v>123</v>
      </c>
    </row>
    <row r="82" spans="1:4" x14ac:dyDescent="0.35">
      <c r="A82" t="s">
        <v>84</v>
      </c>
      <c r="B82" t="s">
        <v>13</v>
      </c>
      <c r="D82" t="s">
        <v>123</v>
      </c>
    </row>
    <row r="83" spans="1:4" x14ac:dyDescent="0.35">
      <c r="A83" t="s">
        <v>85</v>
      </c>
      <c r="B83" t="s">
        <v>13</v>
      </c>
      <c r="D83" t="s">
        <v>123</v>
      </c>
    </row>
  </sheetData>
  <sortState xmlns:xlrd2="http://schemas.microsoft.com/office/spreadsheetml/2017/richdata2" ref="A1:C65">
    <sortCondition ref="A1:A65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67"/>
  <sheetViews>
    <sheetView workbookViewId="0">
      <selection activeCell="D24" sqref="D24"/>
    </sheetView>
  </sheetViews>
  <sheetFormatPr defaultRowHeight="14.5" x14ac:dyDescent="0.35"/>
  <cols>
    <col min="1" max="1" width="19.7265625" bestFit="1" customWidth="1"/>
  </cols>
  <sheetData>
    <row r="1" spans="1:2" x14ac:dyDescent="0.35">
      <c r="A1" s="26" t="s">
        <v>0</v>
      </c>
      <c r="B1" t="s">
        <v>174</v>
      </c>
    </row>
    <row r="2" spans="1:2" x14ac:dyDescent="0.35">
      <c r="A2" s="64"/>
      <c r="B2" s="72"/>
    </row>
    <row r="3" spans="1:2" ht="15.5" x14ac:dyDescent="0.35">
      <c r="A3" s="77"/>
      <c r="B3" s="72"/>
    </row>
    <row r="4" spans="1:2" ht="15.5" x14ac:dyDescent="0.35">
      <c r="A4" s="78"/>
      <c r="B4" s="72"/>
    </row>
    <row r="5" spans="1:2" ht="15.5" x14ac:dyDescent="0.35">
      <c r="A5" s="78"/>
      <c r="B5" s="72"/>
    </row>
    <row r="6" spans="1:2" ht="15.5" x14ac:dyDescent="0.35">
      <c r="A6" s="78"/>
      <c r="B6" s="72"/>
    </row>
    <row r="7" spans="1:2" ht="15.5" x14ac:dyDescent="0.35">
      <c r="A7" s="79"/>
      <c r="B7" s="72"/>
    </row>
    <row r="8" spans="1:2" ht="15.5" x14ac:dyDescent="0.35">
      <c r="A8" s="78"/>
      <c r="B8" s="72"/>
    </row>
    <row r="9" spans="1:2" ht="15.5" x14ac:dyDescent="0.35">
      <c r="A9" s="79"/>
      <c r="B9" s="72"/>
    </row>
    <row r="10" spans="1:2" ht="15.5" x14ac:dyDescent="0.35">
      <c r="A10" s="78"/>
      <c r="B10" s="72"/>
    </row>
    <row r="11" spans="1:2" ht="15.5" x14ac:dyDescent="0.35">
      <c r="A11" s="78"/>
      <c r="B11" s="72"/>
    </row>
    <row r="12" spans="1:2" ht="15.5" x14ac:dyDescent="0.35">
      <c r="A12" s="78"/>
      <c r="B12" s="72"/>
    </row>
    <row r="13" spans="1:2" ht="15.5" x14ac:dyDescent="0.35">
      <c r="A13" s="77"/>
      <c r="B13" s="72"/>
    </row>
    <row r="14" spans="1:2" ht="15.5" x14ac:dyDescent="0.35">
      <c r="A14" s="79"/>
      <c r="B14" s="72"/>
    </row>
    <row r="15" spans="1:2" ht="15.5" x14ac:dyDescent="0.35">
      <c r="A15" s="79"/>
      <c r="B15" s="72"/>
    </row>
    <row r="16" spans="1:2" ht="15.5" x14ac:dyDescent="0.35">
      <c r="A16" s="78"/>
      <c r="B16" s="72"/>
    </row>
    <row r="17" spans="1:2" ht="15.5" x14ac:dyDescent="0.35">
      <c r="A17" s="80"/>
      <c r="B17" s="72"/>
    </row>
    <row r="18" spans="1:2" ht="15.5" x14ac:dyDescent="0.35">
      <c r="A18" s="79"/>
      <c r="B18" s="72"/>
    </row>
    <row r="19" spans="1:2" ht="15.5" x14ac:dyDescent="0.35">
      <c r="A19" s="80"/>
      <c r="B19" s="72"/>
    </row>
    <row r="20" spans="1:2" ht="15.5" x14ac:dyDescent="0.35">
      <c r="A20" s="79"/>
      <c r="B20" s="72"/>
    </row>
    <row r="21" spans="1:2" ht="15.5" x14ac:dyDescent="0.35">
      <c r="A21" s="78"/>
      <c r="B21" s="72"/>
    </row>
    <row r="22" spans="1:2" ht="15.5" x14ac:dyDescent="0.35">
      <c r="A22" s="77"/>
      <c r="B22" s="72"/>
    </row>
    <row r="23" spans="1:2" ht="15.5" x14ac:dyDescent="0.35">
      <c r="A23" s="78"/>
      <c r="B23" s="72"/>
    </row>
    <row r="24" spans="1:2" ht="15.5" x14ac:dyDescent="0.35">
      <c r="A24" s="77"/>
      <c r="B24" s="72"/>
    </row>
    <row r="25" spans="1:2" ht="15.5" x14ac:dyDescent="0.35">
      <c r="A25" s="78"/>
      <c r="B25" s="72"/>
    </row>
    <row r="26" spans="1:2" ht="15.5" x14ac:dyDescent="0.35">
      <c r="A26" s="77"/>
      <c r="B26" s="72"/>
    </row>
    <row r="27" spans="1:2" ht="15.5" x14ac:dyDescent="0.35">
      <c r="A27" s="78"/>
      <c r="B27" s="72"/>
    </row>
    <row r="28" spans="1:2" ht="15.5" x14ac:dyDescent="0.35">
      <c r="A28" s="79"/>
      <c r="B28" s="72"/>
    </row>
    <row r="29" spans="1:2" ht="15.5" x14ac:dyDescent="0.35">
      <c r="A29" s="81"/>
      <c r="B29" s="72"/>
    </row>
    <row r="30" spans="1:2" ht="15.5" x14ac:dyDescent="0.35">
      <c r="A30" s="78"/>
      <c r="B30" s="72"/>
    </row>
    <row r="31" spans="1:2" ht="15.5" x14ac:dyDescent="0.35">
      <c r="A31" s="80"/>
      <c r="B31" s="72"/>
    </row>
    <row r="32" spans="1:2" x14ac:dyDescent="0.35">
      <c r="A32" s="64"/>
      <c r="B32" s="72"/>
    </row>
    <row r="33" spans="1:2" x14ac:dyDescent="0.35">
      <c r="A33" s="71"/>
      <c r="B33" s="72"/>
    </row>
    <row r="34" spans="1:2" x14ac:dyDescent="0.35">
      <c r="A34" s="71"/>
      <c r="B34" s="72"/>
    </row>
    <row r="35" spans="1:2" x14ac:dyDescent="0.35">
      <c r="A35" s="73"/>
      <c r="B35" s="72"/>
    </row>
    <row r="36" spans="1:2" x14ac:dyDescent="0.35">
      <c r="A36" s="73"/>
      <c r="B36" s="72"/>
    </row>
    <row r="37" spans="1:2" x14ac:dyDescent="0.35">
      <c r="A37" s="73"/>
      <c r="B37" s="72"/>
    </row>
    <row r="38" spans="1:2" x14ac:dyDescent="0.35">
      <c r="A38" s="71"/>
      <c r="B38" s="72"/>
    </row>
    <row r="39" spans="1:2" x14ac:dyDescent="0.35">
      <c r="A39" s="73"/>
      <c r="B39" s="72"/>
    </row>
    <row r="40" spans="1:2" x14ac:dyDescent="0.35">
      <c r="A40" s="73"/>
      <c r="B40" s="72"/>
    </row>
    <row r="41" spans="1:2" x14ac:dyDescent="0.35">
      <c r="A41" s="71"/>
      <c r="B41" s="72"/>
    </row>
    <row r="42" spans="1:2" x14ac:dyDescent="0.35">
      <c r="A42" s="73"/>
      <c r="B42" s="72"/>
    </row>
    <row r="43" spans="1:2" x14ac:dyDescent="0.35">
      <c r="A43" s="71"/>
      <c r="B43" s="72"/>
    </row>
    <row r="44" spans="1:2" x14ac:dyDescent="0.35">
      <c r="A44" s="71"/>
      <c r="B44" s="72"/>
    </row>
    <row r="45" spans="1:2" x14ac:dyDescent="0.35">
      <c r="A45" s="73"/>
      <c r="B45" s="72"/>
    </row>
    <row r="46" spans="1:2" x14ac:dyDescent="0.35">
      <c r="A46" s="71"/>
      <c r="B46" s="72"/>
    </row>
    <row r="47" spans="1:2" x14ac:dyDescent="0.35">
      <c r="A47" s="73"/>
      <c r="B47" s="72"/>
    </row>
    <row r="48" spans="1:2" x14ac:dyDescent="0.35">
      <c r="A48" s="71"/>
      <c r="B48" s="72"/>
    </row>
    <row r="49" spans="1:2" x14ac:dyDescent="0.35">
      <c r="A49" s="71"/>
      <c r="B49" s="72"/>
    </row>
    <row r="50" spans="1:2" x14ac:dyDescent="0.35">
      <c r="A50" s="71"/>
      <c r="B50" s="72"/>
    </row>
    <row r="51" spans="1:2" x14ac:dyDescent="0.35">
      <c r="A51" s="71"/>
      <c r="B51" s="72"/>
    </row>
    <row r="52" spans="1:2" x14ac:dyDescent="0.35">
      <c r="A52" s="73"/>
      <c r="B52" s="72"/>
    </row>
    <row r="53" spans="1:2" x14ac:dyDescent="0.35">
      <c r="A53" s="73"/>
      <c r="B53" s="72"/>
    </row>
    <row r="54" spans="1:2" x14ac:dyDescent="0.35">
      <c r="A54" s="73"/>
      <c r="B54" s="72"/>
    </row>
    <row r="55" spans="1:2" x14ac:dyDescent="0.35">
      <c r="A55" s="73"/>
      <c r="B55" s="72"/>
    </row>
    <row r="56" spans="1:2" x14ac:dyDescent="0.35">
      <c r="A56" s="71"/>
      <c r="B56" s="72"/>
    </row>
    <row r="57" spans="1:2" x14ac:dyDescent="0.35">
      <c r="A57" s="74"/>
      <c r="B57" s="72"/>
    </row>
    <row r="58" spans="1:2" x14ac:dyDescent="0.35">
      <c r="A58" s="73"/>
      <c r="B58" s="72"/>
    </row>
    <row r="59" spans="1:2" x14ac:dyDescent="0.35">
      <c r="A59" s="73"/>
      <c r="B59" s="72"/>
    </row>
    <row r="60" spans="1:2" x14ac:dyDescent="0.35">
      <c r="A60" s="61"/>
      <c r="B60" s="72"/>
    </row>
    <row r="61" spans="1:2" x14ac:dyDescent="0.35">
      <c r="A61" s="61"/>
      <c r="B61" s="72"/>
    </row>
    <row r="62" spans="1:2" x14ac:dyDescent="0.35">
      <c r="A62" s="61"/>
      <c r="B62" s="72"/>
    </row>
    <row r="63" spans="1:2" x14ac:dyDescent="0.35">
      <c r="A63" s="61"/>
      <c r="B63" s="72"/>
    </row>
    <row r="64" spans="1:2" x14ac:dyDescent="0.35">
      <c r="A64" s="61"/>
      <c r="B64" s="72"/>
    </row>
    <row r="65" spans="1:2" x14ac:dyDescent="0.35">
      <c r="A65" s="61"/>
      <c r="B65" s="72"/>
    </row>
    <row r="66" spans="1:2" x14ac:dyDescent="0.35">
      <c r="A66" s="61"/>
      <c r="B66" s="72"/>
    </row>
    <row r="67" spans="1:2" x14ac:dyDescent="0.35">
      <c r="A67" s="61"/>
      <c r="B67" s="7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3"/>
  <sheetViews>
    <sheetView workbookViewId="0">
      <selection activeCell="C11" sqref="C11"/>
    </sheetView>
  </sheetViews>
  <sheetFormatPr defaultColWidth="8.81640625" defaultRowHeight="14.5" x14ac:dyDescent="0.35"/>
  <cols>
    <col min="1" max="1" width="9.26953125" style="41" customWidth="1"/>
    <col min="2" max="2" width="6.81640625" style="40" customWidth="1"/>
    <col min="3" max="3" width="20.1796875" customWidth="1"/>
  </cols>
  <sheetData>
    <row r="1" spans="1:3" x14ac:dyDescent="0.35">
      <c r="A1" s="42" t="s">
        <v>4</v>
      </c>
      <c r="B1" s="43" t="s">
        <v>150</v>
      </c>
      <c r="C1" s="44" t="s">
        <v>151</v>
      </c>
    </row>
    <row r="2" spans="1:3" x14ac:dyDescent="0.35">
      <c r="A2" s="41">
        <v>1</v>
      </c>
      <c r="B2" s="40">
        <v>1</v>
      </c>
      <c r="C2" t="s">
        <v>180</v>
      </c>
    </row>
    <row r="3" spans="1:3" x14ac:dyDescent="0.35">
      <c r="A3" s="41">
        <v>2</v>
      </c>
      <c r="B3" s="40">
        <v>2</v>
      </c>
      <c r="C3" t="s">
        <v>185</v>
      </c>
    </row>
    <row r="4" spans="1:3" x14ac:dyDescent="0.35">
      <c r="A4" s="50">
        <v>3</v>
      </c>
      <c r="B4" s="40">
        <v>2</v>
      </c>
      <c r="C4" t="s">
        <v>186</v>
      </c>
    </row>
    <row r="5" spans="1:3" x14ac:dyDescent="0.35">
      <c r="A5" s="50">
        <v>4</v>
      </c>
      <c r="B5" s="40">
        <v>2</v>
      </c>
      <c r="C5" t="s">
        <v>187</v>
      </c>
    </row>
    <row r="6" spans="1:3" x14ac:dyDescent="0.35">
      <c r="A6" s="50">
        <v>5</v>
      </c>
      <c r="B6" s="40">
        <v>2</v>
      </c>
      <c r="C6" t="s">
        <v>185</v>
      </c>
    </row>
    <row r="7" spans="1:3" x14ac:dyDescent="0.35">
      <c r="A7" s="50">
        <v>6</v>
      </c>
      <c r="B7" s="40">
        <v>2</v>
      </c>
      <c r="C7" t="s">
        <v>186</v>
      </c>
    </row>
    <row r="8" spans="1:3" x14ac:dyDescent="0.35">
      <c r="A8" s="50">
        <v>7</v>
      </c>
      <c r="B8" s="40">
        <v>2</v>
      </c>
      <c r="C8" t="s">
        <v>187</v>
      </c>
    </row>
    <row r="9" spans="1:3" x14ac:dyDescent="0.35">
      <c r="A9" s="50">
        <v>8</v>
      </c>
      <c r="B9" s="40">
        <v>4</v>
      </c>
      <c r="C9" t="s">
        <v>160</v>
      </c>
    </row>
    <row r="10" spans="1:3" x14ac:dyDescent="0.35">
      <c r="A10" s="50">
        <v>9</v>
      </c>
      <c r="B10" s="40">
        <v>4</v>
      </c>
    </row>
    <row r="11" spans="1:3" x14ac:dyDescent="0.35">
      <c r="A11" s="50">
        <v>10</v>
      </c>
      <c r="B11" s="40">
        <v>4</v>
      </c>
    </row>
    <row r="12" spans="1:3" x14ac:dyDescent="0.35">
      <c r="A12" s="41" t="s">
        <v>163</v>
      </c>
      <c r="B12" s="40">
        <v>4</v>
      </c>
    </row>
    <row r="13" spans="1:3" x14ac:dyDescent="0.35">
      <c r="A13" s="41" t="s">
        <v>164</v>
      </c>
      <c r="B13" s="40">
        <v>4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4"/>
  <sheetViews>
    <sheetView workbookViewId="0">
      <selection activeCell="H7" sqref="H7"/>
    </sheetView>
  </sheetViews>
  <sheetFormatPr defaultColWidth="9.1796875" defaultRowHeight="14.5" x14ac:dyDescent="0.35"/>
  <cols>
    <col min="1" max="1" width="6.81640625" style="24" customWidth="1"/>
    <col min="2" max="2" width="16.7265625" style="21" customWidth="1"/>
    <col min="3" max="3" width="10.81640625" style="21" customWidth="1"/>
    <col min="4" max="4" width="10.1796875" style="21" customWidth="1"/>
    <col min="5" max="242" width="9.1796875" style="21"/>
    <col min="243" max="243" width="6.81640625" style="21" customWidth="1"/>
    <col min="244" max="247" width="0" style="21" hidden="1" customWidth="1"/>
    <col min="248" max="248" width="16.7265625" style="21" customWidth="1"/>
    <col min="249" max="249" width="10.81640625" style="21" customWidth="1"/>
    <col min="250" max="250" width="20.81640625" style="21" customWidth="1"/>
    <col min="251" max="251" width="15.26953125" style="21" customWidth="1"/>
    <col min="252" max="252" width="7.453125" style="21" customWidth="1"/>
    <col min="253" max="253" width="9.1796875" style="21"/>
    <col min="254" max="254" width="14.7265625" style="21" customWidth="1"/>
    <col min="255" max="255" width="17.26953125" style="21" customWidth="1"/>
    <col min="256" max="256" width="16" style="21" bestFit="1" customWidth="1"/>
    <col min="257" max="257" width="28" style="21" customWidth="1"/>
    <col min="258" max="258" width="9.1796875" style="21"/>
    <col min="259" max="259" width="10.7265625" style="21" bestFit="1" customWidth="1"/>
    <col min="260" max="260" width="10.1796875" style="21" customWidth="1"/>
    <col min="261" max="498" width="9.1796875" style="21"/>
    <col min="499" max="499" width="6.81640625" style="21" customWidth="1"/>
    <col min="500" max="503" width="0" style="21" hidden="1" customWidth="1"/>
    <col min="504" max="504" width="16.7265625" style="21" customWidth="1"/>
    <col min="505" max="505" width="10.81640625" style="21" customWidth="1"/>
    <col min="506" max="506" width="20.81640625" style="21" customWidth="1"/>
    <col min="507" max="507" width="15.26953125" style="21" customWidth="1"/>
    <col min="508" max="508" width="7.453125" style="21" customWidth="1"/>
    <col min="509" max="509" width="9.1796875" style="21"/>
    <col min="510" max="510" width="14.7265625" style="21" customWidth="1"/>
    <col min="511" max="511" width="17.26953125" style="21" customWidth="1"/>
    <col min="512" max="512" width="16" style="21" bestFit="1" customWidth="1"/>
    <col min="513" max="513" width="28" style="21" customWidth="1"/>
    <col min="514" max="514" width="9.1796875" style="21"/>
    <col min="515" max="515" width="10.7265625" style="21" bestFit="1" customWidth="1"/>
    <col min="516" max="516" width="10.1796875" style="21" customWidth="1"/>
    <col min="517" max="754" width="9.1796875" style="21"/>
    <col min="755" max="755" width="6.81640625" style="21" customWidth="1"/>
    <col min="756" max="759" width="0" style="21" hidden="1" customWidth="1"/>
    <col min="760" max="760" width="16.7265625" style="21" customWidth="1"/>
    <col min="761" max="761" width="10.81640625" style="21" customWidth="1"/>
    <col min="762" max="762" width="20.81640625" style="21" customWidth="1"/>
    <col min="763" max="763" width="15.26953125" style="21" customWidth="1"/>
    <col min="764" max="764" width="7.453125" style="21" customWidth="1"/>
    <col min="765" max="765" width="9.1796875" style="21"/>
    <col min="766" max="766" width="14.7265625" style="21" customWidth="1"/>
    <col min="767" max="767" width="17.26953125" style="21" customWidth="1"/>
    <col min="768" max="768" width="16" style="21" bestFit="1" customWidth="1"/>
    <col min="769" max="769" width="28" style="21" customWidth="1"/>
    <col min="770" max="770" width="9.1796875" style="21"/>
    <col min="771" max="771" width="10.7265625" style="21" bestFit="1" customWidth="1"/>
    <col min="772" max="772" width="10.1796875" style="21" customWidth="1"/>
    <col min="773" max="1010" width="9.1796875" style="21"/>
    <col min="1011" max="1011" width="6.81640625" style="21" customWidth="1"/>
    <col min="1012" max="1015" width="0" style="21" hidden="1" customWidth="1"/>
    <col min="1016" max="1016" width="16.7265625" style="21" customWidth="1"/>
    <col min="1017" max="1017" width="10.81640625" style="21" customWidth="1"/>
    <col min="1018" max="1018" width="20.81640625" style="21" customWidth="1"/>
    <col min="1019" max="1019" width="15.26953125" style="21" customWidth="1"/>
    <col min="1020" max="1020" width="7.453125" style="21" customWidth="1"/>
    <col min="1021" max="1021" width="9.1796875" style="21"/>
    <col min="1022" max="1022" width="14.7265625" style="21" customWidth="1"/>
    <col min="1023" max="1023" width="17.26953125" style="21" customWidth="1"/>
    <col min="1024" max="1024" width="16" style="21" bestFit="1" customWidth="1"/>
    <col min="1025" max="1025" width="28" style="21" customWidth="1"/>
    <col min="1026" max="1026" width="9.1796875" style="21"/>
    <col min="1027" max="1027" width="10.7265625" style="21" bestFit="1" customWidth="1"/>
    <col min="1028" max="1028" width="10.1796875" style="21" customWidth="1"/>
    <col min="1029" max="1266" width="9.1796875" style="21"/>
    <col min="1267" max="1267" width="6.81640625" style="21" customWidth="1"/>
    <col min="1268" max="1271" width="0" style="21" hidden="1" customWidth="1"/>
    <col min="1272" max="1272" width="16.7265625" style="21" customWidth="1"/>
    <col min="1273" max="1273" width="10.81640625" style="21" customWidth="1"/>
    <col min="1274" max="1274" width="20.81640625" style="21" customWidth="1"/>
    <col min="1275" max="1275" width="15.26953125" style="21" customWidth="1"/>
    <col min="1276" max="1276" width="7.453125" style="21" customWidth="1"/>
    <col min="1277" max="1277" width="9.1796875" style="21"/>
    <col min="1278" max="1278" width="14.7265625" style="21" customWidth="1"/>
    <col min="1279" max="1279" width="17.26953125" style="21" customWidth="1"/>
    <col min="1280" max="1280" width="16" style="21" bestFit="1" customWidth="1"/>
    <col min="1281" max="1281" width="28" style="21" customWidth="1"/>
    <col min="1282" max="1282" width="9.1796875" style="21"/>
    <col min="1283" max="1283" width="10.7265625" style="21" bestFit="1" customWidth="1"/>
    <col min="1284" max="1284" width="10.1796875" style="21" customWidth="1"/>
    <col min="1285" max="1522" width="9.1796875" style="21"/>
    <col min="1523" max="1523" width="6.81640625" style="21" customWidth="1"/>
    <col min="1524" max="1527" width="0" style="21" hidden="1" customWidth="1"/>
    <col min="1528" max="1528" width="16.7265625" style="21" customWidth="1"/>
    <col min="1529" max="1529" width="10.81640625" style="21" customWidth="1"/>
    <col min="1530" max="1530" width="20.81640625" style="21" customWidth="1"/>
    <col min="1531" max="1531" width="15.26953125" style="21" customWidth="1"/>
    <col min="1532" max="1532" width="7.453125" style="21" customWidth="1"/>
    <col min="1533" max="1533" width="9.1796875" style="21"/>
    <col min="1534" max="1534" width="14.7265625" style="21" customWidth="1"/>
    <col min="1535" max="1535" width="17.26953125" style="21" customWidth="1"/>
    <col min="1536" max="1536" width="16" style="21" bestFit="1" customWidth="1"/>
    <col min="1537" max="1537" width="28" style="21" customWidth="1"/>
    <col min="1538" max="1538" width="9.1796875" style="21"/>
    <col min="1539" max="1539" width="10.7265625" style="21" bestFit="1" customWidth="1"/>
    <col min="1540" max="1540" width="10.1796875" style="21" customWidth="1"/>
    <col min="1541" max="1778" width="9.1796875" style="21"/>
    <col min="1779" max="1779" width="6.81640625" style="21" customWidth="1"/>
    <col min="1780" max="1783" width="0" style="21" hidden="1" customWidth="1"/>
    <col min="1784" max="1784" width="16.7265625" style="21" customWidth="1"/>
    <col min="1785" max="1785" width="10.81640625" style="21" customWidth="1"/>
    <col min="1786" max="1786" width="20.81640625" style="21" customWidth="1"/>
    <col min="1787" max="1787" width="15.26953125" style="21" customWidth="1"/>
    <col min="1788" max="1788" width="7.453125" style="21" customWidth="1"/>
    <col min="1789" max="1789" width="9.1796875" style="21"/>
    <col min="1790" max="1790" width="14.7265625" style="21" customWidth="1"/>
    <col min="1791" max="1791" width="17.26953125" style="21" customWidth="1"/>
    <col min="1792" max="1792" width="16" style="21" bestFit="1" customWidth="1"/>
    <col min="1793" max="1793" width="28" style="21" customWidth="1"/>
    <col min="1794" max="1794" width="9.1796875" style="21"/>
    <col min="1795" max="1795" width="10.7265625" style="21" bestFit="1" customWidth="1"/>
    <col min="1796" max="1796" width="10.1796875" style="21" customWidth="1"/>
    <col min="1797" max="2034" width="9.1796875" style="21"/>
    <col min="2035" max="2035" width="6.81640625" style="21" customWidth="1"/>
    <col min="2036" max="2039" width="0" style="21" hidden="1" customWidth="1"/>
    <col min="2040" max="2040" width="16.7265625" style="21" customWidth="1"/>
    <col min="2041" max="2041" width="10.81640625" style="21" customWidth="1"/>
    <col min="2042" max="2042" width="20.81640625" style="21" customWidth="1"/>
    <col min="2043" max="2043" width="15.26953125" style="21" customWidth="1"/>
    <col min="2044" max="2044" width="7.453125" style="21" customWidth="1"/>
    <col min="2045" max="2045" width="9.1796875" style="21"/>
    <col min="2046" max="2046" width="14.7265625" style="21" customWidth="1"/>
    <col min="2047" max="2047" width="17.26953125" style="21" customWidth="1"/>
    <col min="2048" max="2048" width="16" style="21" bestFit="1" customWidth="1"/>
    <col min="2049" max="2049" width="28" style="21" customWidth="1"/>
    <col min="2050" max="2050" width="9.1796875" style="21"/>
    <col min="2051" max="2051" width="10.7265625" style="21" bestFit="1" customWidth="1"/>
    <col min="2052" max="2052" width="10.1796875" style="21" customWidth="1"/>
    <col min="2053" max="2290" width="9.1796875" style="21"/>
    <col min="2291" max="2291" width="6.81640625" style="21" customWidth="1"/>
    <col min="2292" max="2295" width="0" style="21" hidden="1" customWidth="1"/>
    <col min="2296" max="2296" width="16.7265625" style="21" customWidth="1"/>
    <col min="2297" max="2297" width="10.81640625" style="21" customWidth="1"/>
    <col min="2298" max="2298" width="20.81640625" style="21" customWidth="1"/>
    <col min="2299" max="2299" width="15.26953125" style="21" customWidth="1"/>
    <col min="2300" max="2300" width="7.453125" style="21" customWidth="1"/>
    <col min="2301" max="2301" width="9.1796875" style="21"/>
    <col min="2302" max="2302" width="14.7265625" style="21" customWidth="1"/>
    <col min="2303" max="2303" width="17.26953125" style="21" customWidth="1"/>
    <col min="2304" max="2304" width="16" style="21" bestFit="1" customWidth="1"/>
    <col min="2305" max="2305" width="28" style="21" customWidth="1"/>
    <col min="2306" max="2306" width="9.1796875" style="21"/>
    <col min="2307" max="2307" width="10.7265625" style="21" bestFit="1" customWidth="1"/>
    <col min="2308" max="2308" width="10.1796875" style="21" customWidth="1"/>
    <col min="2309" max="2546" width="9.1796875" style="21"/>
    <col min="2547" max="2547" width="6.81640625" style="21" customWidth="1"/>
    <col min="2548" max="2551" width="0" style="21" hidden="1" customWidth="1"/>
    <col min="2552" max="2552" width="16.7265625" style="21" customWidth="1"/>
    <col min="2553" max="2553" width="10.81640625" style="21" customWidth="1"/>
    <col min="2554" max="2554" width="20.81640625" style="21" customWidth="1"/>
    <col min="2555" max="2555" width="15.26953125" style="21" customWidth="1"/>
    <col min="2556" max="2556" width="7.453125" style="21" customWidth="1"/>
    <col min="2557" max="2557" width="9.1796875" style="21"/>
    <col min="2558" max="2558" width="14.7265625" style="21" customWidth="1"/>
    <col min="2559" max="2559" width="17.26953125" style="21" customWidth="1"/>
    <col min="2560" max="2560" width="16" style="21" bestFit="1" customWidth="1"/>
    <col min="2561" max="2561" width="28" style="21" customWidth="1"/>
    <col min="2562" max="2562" width="9.1796875" style="21"/>
    <col min="2563" max="2563" width="10.7265625" style="21" bestFit="1" customWidth="1"/>
    <col min="2564" max="2564" width="10.1796875" style="21" customWidth="1"/>
    <col min="2565" max="2802" width="9.1796875" style="21"/>
    <col min="2803" max="2803" width="6.81640625" style="21" customWidth="1"/>
    <col min="2804" max="2807" width="0" style="21" hidden="1" customWidth="1"/>
    <col min="2808" max="2808" width="16.7265625" style="21" customWidth="1"/>
    <col min="2809" max="2809" width="10.81640625" style="21" customWidth="1"/>
    <col min="2810" max="2810" width="20.81640625" style="21" customWidth="1"/>
    <col min="2811" max="2811" width="15.26953125" style="21" customWidth="1"/>
    <col min="2812" max="2812" width="7.453125" style="21" customWidth="1"/>
    <col min="2813" max="2813" width="9.1796875" style="21"/>
    <col min="2814" max="2814" width="14.7265625" style="21" customWidth="1"/>
    <col min="2815" max="2815" width="17.26953125" style="21" customWidth="1"/>
    <col min="2816" max="2816" width="16" style="21" bestFit="1" customWidth="1"/>
    <col min="2817" max="2817" width="28" style="21" customWidth="1"/>
    <col min="2818" max="2818" width="9.1796875" style="21"/>
    <col min="2819" max="2819" width="10.7265625" style="21" bestFit="1" customWidth="1"/>
    <col min="2820" max="2820" width="10.1796875" style="21" customWidth="1"/>
    <col min="2821" max="3058" width="9.1796875" style="21"/>
    <col min="3059" max="3059" width="6.81640625" style="21" customWidth="1"/>
    <col min="3060" max="3063" width="0" style="21" hidden="1" customWidth="1"/>
    <col min="3064" max="3064" width="16.7265625" style="21" customWidth="1"/>
    <col min="3065" max="3065" width="10.81640625" style="21" customWidth="1"/>
    <col min="3066" max="3066" width="20.81640625" style="21" customWidth="1"/>
    <col min="3067" max="3067" width="15.26953125" style="21" customWidth="1"/>
    <col min="3068" max="3068" width="7.453125" style="21" customWidth="1"/>
    <col min="3069" max="3069" width="9.1796875" style="21"/>
    <col min="3070" max="3070" width="14.7265625" style="21" customWidth="1"/>
    <col min="3071" max="3071" width="17.26953125" style="21" customWidth="1"/>
    <col min="3072" max="3072" width="16" style="21" bestFit="1" customWidth="1"/>
    <col min="3073" max="3073" width="28" style="21" customWidth="1"/>
    <col min="3074" max="3074" width="9.1796875" style="21"/>
    <col min="3075" max="3075" width="10.7265625" style="21" bestFit="1" customWidth="1"/>
    <col min="3076" max="3076" width="10.1796875" style="21" customWidth="1"/>
    <col min="3077" max="3314" width="9.1796875" style="21"/>
    <col min="3315" max="3315" width="6.81640625" style="21" customWidth="1"/>
    <col min="3316" max="3319" width="0" style="21" hidden="1" customWidth="1"/>
    <col min="3320" max="3320" width="16.7265625" style="21" customWidth="1"/>
    <col min="3321" max="3321" width="10.81640625" style="21" customWidth="1"/>
    <col min="3322" max="3322" width="20.81640625" style="21" customWidth="1"/>
    <col min="3323" max="3323" width="15.26953125" style="21" customWidth="1"/>
    <col min="3324" max="3324" width="7.453125" style="21" customWidth="1"/>
    <col min="3325" max="3325" width="9.1796875" style="21"/>
    <col min="3326" max="3326" width="14.7265625" style="21" customWidth="1"/>
    <col min="3327" max="3327" width="17.26953125" style="21" customWidth="1"/>
    <col min="3328" max="3328" width="16" style="21" bestFit="1" customWidth="1"/>
    <col min="3329" max="3329" width="28" style="21" customWidth="1"/>
    <col min="3330" max="3330" width="9.1796875" style="21"/>
    <col min="3331" max="3331" width="10.7265625" style="21" bestFit="1" customWidth="1"/>
    <col min="3332" max="3332" width="10.1796875" style="21" customWidth="1"/>
    <col min="3333" max="3570" width="9.1796875" style="21"/>
    <col min="3571" max="3571" width="6.81640625" style="21" customWidth="1"/>
    <col min="3572" max="3575" width="0" style="21" hidden="1" customWidth="1"/>
    <col min="3576" max="3576" width="16.7265625" style="21" customWidth="1"/>
    <col min="3577" max="3577" width="10.81640625" style="21" customWidth="1"/>
    <col min="3578" max="3578" width="20.81640625" style="21" customWidth="1"/>
    <col min="3579" max="3579" width="15.26953125" style="21" customWidth="1"/>
    <col min="3580" max="3580" width="7.453125" style="21" customWidth="1"/>
    <col min="3581" max="3581" width="9.1796875" style="21"/>
    <col min="3582" max="3582" width="14.7265625" style="21" customWidth="1"/>
    <col min="3583" max="3583" width="17.26953125" style="21" customWidth="1"/>
    <col min="3584" max="3584" width="16" style="21" bestFit="1" customWidth="1"/>
    <col min="3585" max="3585" width="28" style="21" customWidth="1"/>
    <col min="3586" max="3586" width="9.1796875" style="21"/>
    <col min="3587" max="3587" width="10.7265625" style="21" bestFit="1" customWidth="1"/>
    <col min="3588" max="3588" width="10.1796875" style="21" customWidth="1"/>
    <col min="3589" max="3826" width="9.1796875" style="21"/>
    <col min="3827" max="3827" width="6.81640625" style="21" customWidth="1"/>
    <col min="3828" max="3831" width="0" style="21" hidden="1" customWidth="1"/>
    <col min="3832" max="3832" width="16.7265625" style="21" customWidth="1"/>
    <col min="3833" max="3833" width="10.81640625" style="21" customWidth="1"/>
    <col min="3834" max="3834" width="20.81640625" style="21" customWidth="1"/>
    <col min="3835" max="3835" width="15.26953125" style="21" customWidth="1"/>
    <col min="3836" max="3836" width="7.453125" style="21" customWidth="1"/>
    <col min="3837" max="3837" width="9.1796875" style="21"/>
    <col min="3838" max="3838" width="14.7265625" style="21" customWidth="1"/>
    <col min="3839" max="3839" width="17.26953125" style="21" customWidth="1"/>
    <col min="3840" max="3840" width="16" style="21" bestFit="1" customWidth="1"/>
    <col min="3841" max="3841" width="28" style="21" customWidth="1"/>
    <col min="3842" max="3842" width="9.1796875" style="21"/>
    <col min="3843" max="3843" width="10.7265625" style="21" bestFit="1" customWidth="1"/>
    <col min="3844" max="3844" width="10.1796875" style="21" customWidth="1"/>
    <col min="3845" max="4082" width="9.1796875" style="21"/>
    <col min="4083" max="4083" width="6.81640625" style="21" customWidth="1"/>
    <col min="4084" max="4087" width="0" style="21" hidden="1" customWidth="1"/>
    <col min="4088" max="4088" width="16.7265625" style="21" customWidth="1"/>
    <col min="4089" max="4089" width="10.81640625" style="21" customWidth="1"/>
    <col min="4090" max="4090" width="20.81640625" style="21" customWidth="1"/>
    <col min="4091" max="4091" width="15.26953125" style="21" customWidth="1"/>
    <col min="4092" max="4092" width="7.453125" style="21" customWidth="1"/>
    <col min="4093" max="4093" width="9.1796875" style="21"/>
    <col min="4094" max="4094" width="14.7265625" style="21" customWidth="1"/>
    <col min="4095" max="4095" width="17.26953125" style="21" customWidth="1"/>
    <col min="4096" max="4096" width="16" style="21" bestFit="1" customWidth="1"/>
    <col min="4097" max="4097" width="28" style="21" customWidth="1"/>
    <col min="4098" max="4098" width="9.1796875" style="21"/>
    <col min="4099" max="4099" width="10.7265625" style="21" bestFit="1" customWidth="1"/>
    <col min="4100" max="4100" width="10.1796875" style="21" customWidth="1"/>
    <col min="4101" max="4338" width="9.1796875" style="21"/>
    <col min="4339" max="4339" width="6.81640625" style="21" customWidth="1"/>
    <col min="4340" max="4343" width="0" style="21" hidden="1" customWidth="1"/>
    <col min="4344" max="4344" width="16.7265625" style="21" customWidth="1"/>
    <col min="4345" max="4345" width="10.81640625" style="21" customWidth="1"/>
    <col min="4346" max="4346" width="20.81640625" style="21" customWidth="1"/>
    <col min="4347" max="4347" width="15.26953125" style="21" customWidth="1"/>
    <col min="4348" max="4348" width="7.453125" style="21" customWidth="1"/>
    <col min="4349" max="4349" width="9.1796875" style="21"/>
    <col min="4350" max="4350" width="14.7265625" style="21" customWidth="1"/>
    <col min="4351" max="4351" width="17.26953125" style="21" customWidth="1"/>
    <col min="4352" max="4352" width="16" style="21" bestFit="1" customWidth="1"/>
    <col min="4353" max="4353" width="28" style="21" customWidth="1"/>
    <col min="4354" max="4354" width="9.1796875" style="21"/>
    <col min="4355" max="4355" width="10.7265625" style="21" bestFit="1" customWidth="1"/>
    <col min="4356" max="4356" width="10.1796875" style="21" customWidth="1"/>
    <col min="4357" max="4594" width="9.1796875" style="21"/>
    <col min="4595" max="4595" width="6.81640625" style="21" customWidth="1"/>
    <col min="4596" max="4599" width="0" style="21" hidden="1" customWidth="1"/>
    <col min="4600" max="4600" width="16.7265625" style="21" customWidth="1"/>
    <col min="4601" max="4601" width="10.81640625" style="21" customWidth="1"/>
    <col min="4602" max="4602" width="20.81640625" style="21" customWidth="1"/>
    <col min="4603" max="4603" width="15.26953125" style="21" customWidth="1"/>
    <col min="4604" max="4604" width="7.453125" style="21" customWidth="1"/>
    <col min="4605" max="4605" width="9.1796875" style="21"/>
    <col min="4606" max="4606" width="14.7265625" style="21" customWidth="1"/>
    <col min="4607" max="4607" width="17.26953125" style="21" customWidth="1"/>
    <col min="4608" max="4608" width="16" style="21" bestFit="1" customWidth="1"/>
    <col min="4609" max="4609" width="28" style="21" customWidth="1"/>
    <col min="4610" max="4610" width="9.1796875" style="21"/>
    <col min="4611" max="4611" width="10.7265625" style="21" bestFit="1" customWidth="1"/>
    <col min="4612" max="4612" width="10.1796875" style="21" customWidth="1"/>
    <col min="4613" max="4850" width="9.1796875" style="21"/>
    <col min="4851" max="4851" width="6.81640625" style="21" customWidth="1"/>
    <col min="4852" max="4855" width="0" style="21" hidden="1" customWidth="1"/>
    <col min="4856" max="4856" width="16.7265625" style="21" customWidth="1"/>
    <col min="4857" max="4857" width="10.81640625" style="21" customWidth="1"/>
    <col min="4858" max="4858" width="20.81640625" style="21" customWidth="1"/>
    <col min="4859" max="4859" width="15.26953125" style="21" customWidth="1"/>
    <col min="4860" max="4860" width="7.453125" style="21" customWidth="1"/>
    <col min="4861" max="4861" width="9.1796875" style="21"/>
    <col min="4862" max="4862" width="14.7265625" style="21" customWidth="1"/>
    <col min="4863" max="4863" width="17.26953125" style="21" customWidth="1"/>
    <col min="4864" max="4864" width="16" style="21" bestFit="1" customWidth="1"/>
    <col min="4865" max="4865" width="28" style="21" customWidth="1"/>
    <col min="4866" max="4866" width="9.1796875" style="21"/>
    <col min="4867" max="4867" width="10.7265625" style="21" bestFit="1" customWidth="1"/>
    <col min="4868" max="4868" width="10.1796875" style="21" customWidth="1"/>
    <col min="4869" max="5106" width="9.1796875" style="21"/>
    <col min="5107" max="5107" width="6.81640625" style="21" customWidth="1"/>
    <col min="5108" max="5111" width="0" style="21" hidden="1" customWidth="1"/>
    <col min="5112" max="5112" width="16.7265625" style="21" customWidth="1"/>
    <col min="5113" max="5113" width="10.81640625" style="21" customWidth="1"/>
    <col min="5114" max="5114" width="20.81640625" style="21" customWidth="1"/>
    <col min="5115" max="5115" width="15.26953125" style="21" customWidth="1"/>
    <col min="5116" max="5116" width="7.453125" style="21" customWidth="1"/>
    <col min="5117" max="5117" width="9.1796875" style="21"/>
    <col min="5118" max="5118" width="14.7265625" style="21" customWidth="1"/>
    <col min="5119" max="5119" width="17.26953125" style="21" customWidth="1"/>
    <col min="5120" max="5120" width="16" style="21" bestFit="1" customWidth="1"/>
    <col min="5121" max="5121" width="28" style="21" customWidth="1"/>
    <col min="5122" max="5122" width="9.1796875" style="21"/>
    <col min="5123" max="5123" width="10.7265625" style="21" bestFit="1" customWidth="1"/>
    <col min="5124" max="5124" width="10.1796875" style="21" customWidth="1"/>
    <col min="5125" max="5362" width="9.1796875" style="21"/>
    <col min="5363" max="5363" width="6.81640625" style="21" customWidth="1"/>
    <col min="5364" max="5367" width="0" style="21" hidden="1" customWidth="1"/>
    <col min="5368" max="5368" width="16.7265625" style="21" customWidth="1"/>
    <col min="5369" max="5369" width="10.81640625" style="21" customWidth="1"/>
    <col min="5370" max="5370" width="20.81640625" style="21" customWidth="1"/>
    <col min="5371" max="5371" width="15.26953125" style="21" customWidth="1"/>
    <col min="5372" max="5372" width="7.453125" style="21" customWidth="1"/>
    <col min="5373" max="5373" width="9.1796875" style="21"/>
    <col min="5374" max="5374" width="14.7265625" style="21" customWidth="1"/>
    <col min="5375" max="5375" width="17.26953125" style="21" customWidth="1"/>
    <col min="5376" max="5376" width="16" style="21" bestFit="1" customWidth="1"/>
    <col min="5377" max="5377" width="28" style="21" customWidth="1"/>
    <col min="5378" max="5378" width="9.1796875" style="21"/>
    <col min="5379" max="5379" width="10.7265625" style="21" bestFit="1" customWidth="1"/>
    <col min="5380" max="5380" width="10.1796875" style="21" customWidth="1"/>
    <col min="5381" max="5618" width="9.1796875" style="21"/>
    <col min="5619" max="5619" width="6.81640625" style="21" customWidth="1"/>
    <col min="5620" max="5623" width="0" style="21" hidden="1" customWidth="1"/>
    <col min="5624" max="5624" width="16.7265625" style="21" customWidth="1"/>
    <col min="5625" max="5625" width="10.81640625" style="21" customWidth="1"/>
    <col min="5626" max="5626" width="20.81640625" style="21" customWidth="1"/>
    <col min="5627" max="5627" width="15.26953125" style="21" customWidth="1"/>
    <col min="5628" max="5628" width="7.453125" style="21" customWidth="1"/>
    <col min="5629" max="5629" width="9.1796875" style="21"/>
    <col min="5630" max="5630" width="14.7265625" style="21" customWidth="1"/>
    <col min="5631" max="5631" width="17.26953125" style="21" customWidth="1"/>
    <col min="5632" max="5632" width="16" style="21" bestFit="1" customWidth="1"/>
    <col min="5633" max="5633" width="28" style="21" customWidth="1"/>
    <col min="5634" max="5634" width="9.1796875" style="21"/>
    <col min="5635" max="5635" width="10.7265625" style="21" bestFit="1" customWidth="1"/>
    <col min="5636" max="5636" width="10.1796875" style="21" customWidth="1"/>
    <col min="5637" max="5874" width="9.1796875" style="21"/>
    <col min="5875" max="5875" width="6.81640625" style="21" customWidth="1"/>
    <col min="5876" max="5879" width="0" style="21" hidden="1" customWidth="1"/>
    <col min="5880" max="5880" width="16.7265625" style="21" customWidth="1"/>
    <col min="5881" max="5881" width="10.81640625" style="21" customWidth="1"/>
    <col min="5882" max="5882" width="20.81640625" style="21" customWidth="1"/>
    <col min="5883" max="5883" width="15.26953125" style="21" customWidth="1"/>
    <col min="5884" max="5884" width="7.453125" style="21" customWidth="1"/>
    <col min="5885" max="5885" width="9.1796875" style="21"/>
    <col min="5886" max="5886" width="14.7265625" style="21" customWidth="1"/>
    <col min="5887" max="5887" width="17.26953125" style="21" customWidth="1"/>
    <col min="5888" max="5888" width="16" style="21" bestFit="1" customWidth="1"/>
    <col min="5889" max="5889" width="28" style="21" customWidth="1"/>
    <col min="5890" max="5890" width="9.1796875" style="21"/>
    <col min="5891" max="5891" width="10.7265625" style="21" bestFit="1" customWidth="1"/>
    <col min="5892" max="5892" width="10.1796875" style="21" customWidth="1"/>
    <col min="5893" max="6130" width="9.1796875" style="21"/>
    <col min="6131" max="6131" width="6.81640625" style="21" customWidth="1"/>
    <col min="6132" max="6135" width="0" style="21" hidden="1" customWidth="1"/>
    <col min="6136" max="6136" width="16.7265625" style="21" customWidth="1"/>
    <col min="6137" max="6137" width="10.81640625" style="21" customWidth="1"/>
    <col min="6138" max="6138" width="20.81640625" style="21" customWidth="1"/>
    <col min="6139" max="6139" width="15.26953125" style="21" customWidth="1"/>
    <col min="6140" max="6140" width="7.453125" style="21" customWidth="1"/>
    <col min="6141" max="6141" width="9.1796875" style="21"/>
    <col min="6142" max="6142" width="14.7265625" style="21" customWidth="1"/>
    <col min="6143" max="6143" width="17.26953125" style="21" customWidth="1"/>
    <col min="6144" max="6144" width="16" style="21" bestFit="1" customWidth="1"/>
    <col min="6145" max="6145" width="28" style="21" customWidth="1"/>
    <col min="6146" max="6146" width="9.1796875" style="21"/>
    <col min="6147" max="6147" width="10.7265625" style="21" bestFit="1" customWidth="1"/>
    <col min="6148" max="6148" width="10.1796875" style="21" customWidth="1"/>
    <col min="6149" max="6386" width="9.1796875" style="21"/>
    <col min="6387" max="6387" width="6.81640625" style="21" customWidth="1"/>
    <col min="6388" max="6391" width="0" style="21" hidden="1" customWidth="1"/>
    <col min="6392" max="6392" width="16.7265625" style="21" customWidth="1"/>
    <col min="6393" max="6393" width="10.81640625" style="21" customWidth="1"/>
    <col min="6394" max="6394" width="20.81640625" style="21" customWidth="1"/>
    <col min="6395" max="6395" width="15.26953125" style="21" customWidth="1"/>
    <col min="6396" max="6396" width="7.453125" style="21" customWidth="1"/>
    <col min="6397" max="6397" width="9.1796875" style="21"/>
    <col min="6398" max="6398" width="14.7265625" style="21" customWidth="1"/>
    <col min="6399" max="6399" width="17.26953125" style="21" customWidth="1"/>
    <col min="6400" max="6400" width="16" style="21" bestFit="1" customWidth="1"/>
    <col min="6401" max="6401" width="28" style="21" customWidth="1"/>
    <col min="6402" max="6402" width="9.1796875" style="21"/>
    <col min="6403" max="6403" width="10.7265625" style="21" bestFit="1" customWidth="1"/>
    <col min="6404" max="6404" width="10.1796875" style="21" customWidth="1"/>
    <col min="6405" max="6642" width="9.1796875" style="21"/>
    <col min="6643" max="6643" width="6.81640625" style="21" customWidth="1"/>
    <col min="6644" max="6647" width="0" style="21" hidden="1" customWidth="1"/>
    <col min="6648" max="6648" width="16.7265625" style="21" customWidth="1"/>
    <col min="6649" max="6649" width="10.81640625" style="21" customWidth="1"/>
    <col min="6650" max="6650" width="20.81640625" style="21" customWidth="1"/>
    <col min="6651" max="6651" width="15.26953125" style="21" customWidth="1"/>
    <col min="6652" max="6652" width="7.453125" style="21" customWidth="1"/>
    <col min="6653" max="6653" width="9.1796875" style="21"/>
    <col min="6654" max="6654" width="14.7265625" style="21" customWidth="1"/>
    <col min="6655" max="6655" width="17.26953125" style="21" customWidth="1"/>
    <col min="6656" max="6656" width="16" style="21" bestFit="1" customWidth="1"/>
    <col min="6657" max="6657" width="28" style="21" customWidth="1"/>
    <col min="6658" max="6658" width="9.1796875" style="21"/>
    <col min="6659" max="6659" width="10.7265625" style="21" bestFit="1" customWidth="1"/>
    <col min="6660" max="6660" width="10.1796875" style="21" customWidth="1"/>
    <col min="6661" max="6898" width="9.1796875" style="21"/>
    <col min="6899" max="6899" width="6.81640625" style="21" customWidth="1"/>
    <col min="6900" max="6903" width="0" style="21" hidden="1" customWidth="1"/>
    <col min="6904" max="6904" width="16.7265625" style="21" customWidth="1"/>
    <col min="6905" max="6905" width="10.81640625" style="21" customWidth="1"/>
    <col min="6906" max="6906" width="20.81640625" style="21" customWidth="1"/>
    <col min="6907" max="6907" width="15.26953125" style="21" customWidth="1"/>
    <col min="6908" max="6908" width="7.453125" style="21" customWidth="1"/>
    <col min="6909" max="6909" width="9.1796875" style="21"/>
    <col min="6910" max="6910" width="14.7265625" style="21" customWidth="1"/>
    <col min="6911" max="6911" width="17.26953125" style="21" customWidth="1"/>
    <col min="6912" max="6912" width="16" style="21" bestFit="1" customWidth="1"/>
    <col min="6913" max="6913" width="28" style="21" customWidth="1"/>
    <col min="6914" max="6914" width="9.1796875" style="21"/>
    <col min="6915" max="6915" width="10.7265625" style="21" bestFit="1" customWidth="1"/>
    <col min="6916" max="6916" width="10.1796875" style="21" customWidth="1"/>
    <col min="6917" max="7154" width="9.1796875" style="21"/>
    <col min="7155" max="7155" width="6.81640625" style="21" customWidth="1"/>
    <col min="7156" max="7159" width="0" style="21" hidden="1" customWidth="1"/>
    <col min="7160" max="7160" width="16.7265625" style="21" customWidth="1"/>
    <col min="7161" max="7161" width="10.81640625" style="21" customWidth="1"/>
    <col min="7162" max="7162" width="20.81640625" style="21" customWidth="1"/>
    <col min="7163" max="7163" width="15.26953125" style="21" customWidth="1"/>
    <col min="7164" max="7164" width="7.453125" style="21" customWidth="1"/>
    <col min="7165" max="7165" width="9.1796875" style="21"/>
    <col min="7166" max="7166" width="14.7265625" style="21" customWidth="1"/>
    <col min="7167" max="7167" width="17.26953125" style="21" customWidth="1"/>
    <col min="7168" max="7168" width="16" style="21" bestFit="1" customWidth="1"/>
    <col min="7169" max="7169" width="28" style="21" customWidth="1"/>
    <col min="7170" max="7170" width="9.1796875" style="21"/>
    <col min="7171" max="7171" width="10.7265625" style="21" bestFit="1" customWidth="1"/>
    <col min="7172" max="7172" width="10.1796875" style="21" customWidth="1"/>
    <col min="7173" max="7410" width="9.1796875" style="21"/>
    <col min="7411" max="7411" width="6.81640625" style="21" customWidth="1"/>
    <col min="7412" max="7415" width="0" style="21" hidden="1" customWidth="1"/>
    <col min="7416" max="7416" width="16.7265625" style="21" customWidth="1"/>
    <col min="7417" max="7417" width="10.81640625" style="21" customWidth="1"/>
    <col min="7418" max="7418" width="20.81640625" style="21" customWidth="1"/>
    <col min="7419" max="7419" width="15.26953125" style="21" customWidth="1"/>
    <col min="7420" max="7420" width="7.453125" style="21" customWidth="1"/>
    <col min="7421" max="7421" width="9.1796875" style="21"/>
    <col min="7422" max="7422" width="14.7265625" style="21" customWidth="1"/>
    <col min="7423" max="7423" width="17.26953125" style="21" customWidth="1"/>
    <col min="7424" max="7424" width="16" style="21" bestFit="1" customWidth="1"/>
    <col min="7425" max="7425" width="28" style="21" customWidth="1"/>
    <col min="7426" max="7426" width="9.1796875" style="21"/>
    <col min="7427" max="7427" width="10.7265625" style="21" bestFit="1" customWidth="1"/>
    <col min="7428" max="7428" width="10.1796875" style="21" customWidth="1"/>
    <col min="7429" max="7666" width="9.1796875" style="21"/>
    <col min="7667" max="7667" width="6.81640625" style="21" customWidth="1"/>
    <col min="7668" max="7671" width="0" style="21" hidden="1" customWidth="1"/>
    <col min="7672" max="7672" width="16.7265625" style="21" customWidth="1"/>
    <col min="7673" max="7673" width="10.81640625" style="21" customWidth="1"/>
    <col min="7674" max="7674" width="20.81640625" style="21" customWidth="1"/>
    <col min="7675" max="7675" width="15.26953125" style="21" customWidth="1"/>
    <col min="7676" max="7676" width="7.453125" style="21" customWidth="1"/>
    <col min="7677" max="7677" width="9.1796875" style="21"/>
    <col min="7678" max="7678" width="14.7265625" style="21" customWidth="1"/>
    <col min="7679" max="7679" width="17.26953125" style="21" customWidth="1"/>
    <col min="7680" max="7680" width="16" style="21" bestFit="1" customWidth="1"/>
    <col min="7681" max="7681" width="28" style="21" customWidth="1"/>
    <col min="7682" max="7682" width="9.1796875" style="21"/>
    <col min="7683" max="7683" width="10.7265625" style="21" bestFit="1" customWidth="1"/>
    <col min="7684" max="7684" width="10.1796875" style="21" customWidth="1"/>
    <col min="7685" max="7922" width="9.1796875" style="21"/>
    <col min="7923" max="7923" width="6.81640625" style="21" customWidth="1"/>
    <col min="7924" max="7927" width="0" style="21" hidden="1" customWidth="1"/>
    <col min="7928" max="7928" width="16.7265625" style="21" customWidth="1"/>
    <col min="7929" max="7929" width="10.81640625" style="21" customWidth="1"/>
    <col min="7930" max="7930" width="20.81640625" style="21" customWidth="1"/>
    <col min="7931" max="7931" width="15.26953125" style="21" customWidth="1"/>
    <col min="7932" max="7932" width="7.453125" style="21" customWidth="1"/>
    <col min="7933" max="7933" width="9.1796875" style="21"/>
    <col min="7934" max="7934" width="14.7265625" style="21" customWidth="1"/>
    <col min="7935" max="7935" width="17.26953125" style="21" customWidth="1"/>
    <col min="7936" max="7936" width="16" style="21" bestFit="1" customWidth="1"/>
    <col min="7937" max="7937" width="28" style="21" customWidth="1"/>
    <col min="7938" max="7938" width="9.1796875" style="21"/>
    <col min="7939" max="7939" width="10.7265625" style="21" bestFit="1" customWidth="1"/>
    <col min="7940" max="7940" width="10.1796875" style="21" customWidth="1"/>
    <col min="7941" max="8178" width="9.1796875" style="21"/>
    <col min="8179" max="8179" width="6.81640625" style="21" customWidth="1"/>
    <col min="8180" max="8183" width="0" style="21" hidden="1" customWidth="1"/>
    <col min="8184" max="8184" width="16.7265625" style="21" customWidth="1"/>
    <col min="8185" max="8185" width="10.81640625" style="21" customWidth="1"/>
    <col min="8186" max="8186" width="20.81640625" style="21" customWidth="1"/>
    <col min="8187" max="8187" width="15.26953125" style="21" customWidth="1"/>
    <col min="8188" max="8188" width="7.453125" style="21" customWidth="1"/>
    <col min="8189" max="8189" width="9.1796875" style="21"/>
    <col min="8190" max="8190" width="14.7265625" style="21" customWidth="1"/>
    <col min="8191" max="8191" width="17.26953125" style="21" customWidth="1"/>
    <col min="8192" max="8192" width="16" style="21" bestFit="1" customWidth="1"/>
    <col min="8193" max="8193" width="28" style="21" customWidth="1"/>
    <col min="8194" max="8194" width="9.1796875" style="21"/>
    <col min="8195" max="8195" width="10.7265625" style="21" bestFit="1" customWidth="1"/>
    <col min="8196" max="8196" width="10.1796875" style="21" customWidth="1"/>
    <col min="8197" max="8434" width="9.1796875" style="21"/>
    <col min="8435" max="8435" width="6.81640625" style="21" customWidth="1"/>
    <col min="8436" max="8439" width="0" style="21" hidden="1" customWidth="1"/>
    <col min="8440" max="8440" width="16.7265625" style="21" customWidth="1"/>
    <col min="8441" max="8441" width="10.81640625" style="21" customWidth="1"/>
    <col min="8442" max="8442" width="20.81640625" style="21" customWidth="1"/>
    <col min="8443" max="8443" width="15.26953125" style="21" customWidth="1"/>
    <col min="8444" max="8444" width="7.453125" style="21" customWidth="1"/>
    <col min="8445" max="8445" width="9.1796875" style="21"/>
    <col min="8446" max="8446" width="14.7265625" style="21" customWidth="1"/>
    <col min="8447" max="8447" width="17.26953125" style="21" customWidth="1"/>
    <col min="8448" max="8448" width="16" style="21" bestFit="1" customWidth="1"/>
    <col min="8449" max="8449" width="28" style="21" customWidth="1"/>
    <col min="8450" max="8450" width="9.1796875" style="21"/>
    <col min="8451" max="8451" width="10.7265625" style="21" bestFit="1" customWidth="1"/>
    <col min="8452" max="8452" width="10.1796875" style="21" customWidth="1"/>
    <col min="8453" max="8690" width="9.1796875" style="21"/>
    <col min="8691" max="8691" width="6.81640625" style="21" customWidth="1"/>
    <col min="8692" max="8695" width="0" style="21" hidden="1" customWidth="1"/>
    <col min="8696" max="8696" width="16.7265625" style="21" customWidth="1"/>
    <col min="8697" max="8697" width="10.81640625" style="21" customWidth="1"/>
    <col min="8698" max="8698" width="20.81640625" style="21" customWidth="1"/>
    <col min="8699" max="8699" width="15.26953125" style="21" customWidth="1"/>
    <col min="8700" max="8700" width="7.453125" style="21" customWidth="1"/>
    <col min="8701" max="8701" width="9.1796875" style="21"/>
    <col min="8702" max="8702" width="14.7265625" style="21" customWidth="1"/>
    <col min="8703" max="8703" width="17.26953125" style="21" customWidth="1"/>
    <col min="8704" max="8704" width="16" style="21" bestFit="1" customWidth="1"/>
    <col min="8705" max="8705" width="28" style="21" customWidth="1"/>
    <col min="8706" max="8706" width="9.1796875" style="21"/>
    <col min="8707" max="8707" width="10.7265625" style="21" bestFit="1" customWidth="1"/>
    <col min="8708" max="8708" width="10.1796875" style="21" customWidth="1"/>
    <col min="8709" max="8946" width="9.1796875" style="21"/>
    <col min="8947" max="8947" width="6.81640625" style="21" customWidth="1"/>
    <col min="8948" max="8951" width="0" style="21" hidden="1" customWidth="1"/>
    <col min="8952" max="8952" width="16.7265625" style="21" customWidth="1"/>
    <col min="8953" max="8953" width="10.81640625" style="21" customWidth="1"/>
    <col min="8954" max="8954" width="20.81640625" style="21" customWidth="1"/>
    <col min="8955" max="8955" width="15.26953125" style="21" customWidth="1"/>
    <col min="8956" max="8956" width="7.453125" style="21" customWidth="1"/>
    <col min="8957" max="8957" width="9.1796875" style="21"/>
    <col min="8958" max="8958" width="14.7265625" style="21" customWidth="1"/>
    <col min="8959" max="8959" width="17.26953125" style="21" customWidth="1"/>
    <col min="8960" max="8960" width="16" style="21" bestFit="1" customWidth="1"/>
    <col min="8961" max="8961" width="28" style="21" customWidth="1"/>
    <col min="8962" max="8962" width="9.1796875" style="21"/>
    <col min="8963" max="8963" width="10.7265625" style="21" bestFit="1" customWidth="1"/>
    <col min="8964" max="8964" width="10.1796875" style="21" customWidth="1"/>
    <col min="8965" max="9202" width="9.1796875" style="21"/>
    <col min="9203" max="9203" width="6.81640625" style="21" customWidth="1"/>
    <col min="9204" max="9207" width="0" style="21" hidden="1" customWidth="1"/>
    <col min="9208" max="9208" width="16.7265625" style="21" customWidth="1"/>
    <col min="9209" max="9209" width="10.81640625" style="21" customWidth="1"/>
    <col min="9210" max="9210" width="20.81640625" style="21" customWidth="1"/>
    <col min="9211" max="9211" width="15.26953125" style="21" customWidth="1"/>
    <col min="9212" max="9212" width="7.453125" style="21" customWidth="1"/>
    <col min="9213" max="9213" width="9.1796875" style="21"/>
    <col min="9214" max="9214" width="14.7265625" style="21" customWidth="1"/>
    <col min="9215" max="9215" width="17.26953125" style="21" customWidth="1"/>
    <col min="9216" max="9216" width="16" style="21" bestFit="1" customWidth="1"/>
    <col min="9217" max="9217" width="28" style="21" customWidth="1"/>
    <col min="9218" max="9218" width="9.1796875" style="21"/>
    <col min="9219" max="9219" width="10.7265625" style="21" bestFit="1" customWidth="1"/>
    <col min="9220" max="9220" width="10.1796875" style="21" customWidth="1"/>
    <col min="9221" max="9458" width="9.1796875" style="21"/>
    <col min="9459" max="9459" width="6.81640625" style="21" customWidth="1"/>
    <col min="9460" max="9463" width="0" style="21" hidden="1" customWidth="1"/>
    <col min="9464" max="9464" width="16.7265625" style="21" customWidth="1"/>
    <col min="9465" max="9465" width="10.81640625" style="21" customWidth="1"/>
    <col min="9466" max="9466" width="20.81640625" style="21" customWidth="1"/>
    <col min="9467" max="9467" width="15.26953125" style="21" customWidth="1"/>
    <col min="9468" max="9468" width="7.453125" style="21" customWidth="1"/>
    <col min="9469" max="9469" width="9.1796875" style="21"/>
    <col min="9470" max="9470" width="14.7265625" style="21" customWidth="1"/>
    <col min="9471" max="9471" width="17.26953125" style="21" customWidth="1"/>
    <col min="9472" max="9472" width="16" style="21" bestFit="1" customWidth="1"/>
    <col min="9473" max="9473" width="28" style="21" customWidth="1"/>
    <col min="9474" max="9474" width="9.1796875" style="21"/>
    <col min="9475" max="9475" width="10.7265625" style="21" bestFit="1" customWidth="1"/>
    <col min="9476" max="9476" width="10.1796875" style="21" customWidth="1"/>
    <col min="9477" max="9714" width="9.1796875" style="21"/>
    <col min="9715" max="9715" width="6.81640625" style="21" customWidth="1"/>
    <col min="9716" max="9719" width="0" style="21" hidden="1" customWidth="1"/>
    <col min="9720" max="9720" width="16.7265625" style="21" customWidth="1"/>
    <col min="9721" max="9721" width="10.81640625" style="21" customWidth="1"/>
    <col min="9722" max="9722" width="20.81640625" style="21" customWidth="1"/>
    <col min="9723" max="9723" width="15.26953125" style="21" customWidth="1"/>
    <col min="9724" max="9724" width="7.453125" style="21" customWidth="1"/>
    <col min="9725" max="9725" width="9.1796875" style="21"/>
    <col min="9726" max="9726" width="14.7265625" style="21" customWidth="1"/>
    <col min="9727" max="9727" width="17.26953125" style="21" customWidth="1"/>
    <col min="9728" max="9728" width="16" style="21" bestFit="1" customWidth="1"/>
    <col min="9729" max="9729" width="28" style="21" customWidth="1"/>
    <col min="9730" max="9730" width="9.1796875" style="21"/>
    <col min="9731" max="9731" width="10.7265625" style="21" bestFit="1" customWidth="1"/>
    <col min="9732" max="9732" width="10.1796875" style="21" customWidth="1"/>
    <col min="9733" max="9970" width="9.1796875" style="21"/>
    <col min="9971" max="9971" width="6.81640625" style="21" customWidth="1"/>
    <col min="9972" max="9975" width="0" style="21" hidden="1" customWidth="1"/>
    <col min="9976" max="9976" width="16.7265625" style="21" customWidth="1"/>
    <col min="9977" max="9977" width="10.81640625" style="21" customWidth="1"/>
    <col min="9978" max="9978" width="20.81640625" style="21" customWidth="1"/>
    <col min="9979" max="9979" width="15.26953125" style="21" customWidth="1"/>
    <col min="9980" max="9980" width="7.453125" style="21" customWidth="1"/>
    <col min="9981" max="9981" width="9.1796875" style="21"/>
    <col min="9982" max="9982" width="14.7265625" style="21" customWidth="1"/>
    <col min="9983" max="9983" width="17.26953125" style="21" customWidth="1"/>
    <col min="9984" max="9984" width="16" style="21" bestFit="1" customWidth="1"/>
    <col min="9985" max="9985" width="28" style="21" customWidth="1"/>
    <col min="9986" max="9986" width="9.1796875" style="21"/>
    <col min="9987" max="9987" width="10.7265625" style="21" bestFit="1" customWidth="1"/>
    <col min="9988" max="9988" width="10.1796875" style="21" customWidth="1"/>
    <col min="9989" max="10226" width="9.1796875" style="21"/>
    <col min="10227" max="10227" width="6.81640625" style="21" customWidth="1"/>
    <col min="10228" max="10231" width="0" style="21" hidden="1" customWidth="1"/>
    <col min="10232" max="10232" width="16.7265625" style="21" customWidth="1"/>
    <col min="10233" max="10233" width="10.81640625" style="21" customWidth="1"/>
    <col min="10234" max="10234" width="20.81640625" style="21" customWidth="1"/>
    <col min="10235" max="10235" width="15.26953125" style="21" customWidth="1"/>
    <col min="10236" max="10236" width="7.453125" style="21" customWidth="1"/>
    <col min="10237" max="10237" width="9.1796875" style="21"/>
    <col min="10238" max="10238" width="14.7265625" style="21" customWidth="1"/>
    <col min="10239" max="10239" width="17.26953125" style="21" customWidth="1"/>
    <col min="10240" max="10240" width="16" style="21" bestFit="1" customWidth="1"/>
    <col min="10241" max="10241" width="28" style="21" customWidth="1"/>
    <col min="10242" max="10242" width="9.1796875" style="21"/>
    <col min="10243" max="10243" width="10.7265625" style="21" bestFit="1" customWidth="1"/>
    <col min="10244" max="10244" width="10.1796875" style="21" customWidth="1"/>
    <col min="10245" max="10482" width="9.1796875" style="21"/>
    <col min="10483" max="10483" width="6.81640625" style="21" customWidth="1"/>
    <col min="10484" max="10487" width="0" style="21" hidden="1" customWidth="1"/>
    <col min="10488" max="10488" width="16.7265625" style="21" customWidth="1"/>
    <col min="10489" max="10489" width="10.81640625" style="21" customWidth="1"/>
    <col min="10490" max="10490" width="20.81640625" style="21" customWidth="1"/>
    <col min="10491" max="10491" width="15.26953125" style="21" customWidth="1"/>
    <col min="10492" max="10492" width="7.453125" style="21" customWidth="1"/>
    <col min="10493" max="10493" width="9.1796875" style="21"/>
    <col min="10494" max="10494" width="14.7265625" style="21" customWidth="1"/>
    <col min="10495" max="10495" width="17.26953125" style="21" customWidth="1"/>
    <col min="10496" max="10496" width="16" style="21" bestFit="1" customWidth="1"/>
    <col min="10497" max="10497" width="28" style="21" customWidth="1"/>
    <col min="10498" max="10498" width="9.1796875" style="21"/>
    <col min="10499" max="10499" width="10.7265625" style="21" bestFit="1" customWidth="1"/>
    <col min="10500" max="10500" width="10.1796875" style="21" customWidth="1"/>
    <col min="10501" max="10738" width="9.1796875" style="21"/>
    <col min="10739" max="10739" width="6.81640625" style="21" customWidth="1"/>
    <col min="10740" max="10743" width="0" style="21" hidden="1" customWidth="1"/>
    <col min="10744" max="10744" width="16.7265625" style="21" customWidth="1"/>
    <col min="10745" max="10745" width="10.81640625" style="21" customWidth="1"/>
    <col min="10746" max="10746" width="20.81640625" style="21" customWidth="1"/>
    <col min="10747" max="10747" width="15.26953125" style="21" customWidth="1"/>
    <col min="10748" max="10748" width="7.453125" style="21" customWidth="1"/>
    <col min="10749" max="10749" width="9.1796875" style="21"/>
    <col min="10750" max="10750" width="14.7265625" style="21" customWidth="1"/>
    <col min="10751" max="10751" width="17.26953125" style="21" customWidth="1"/>
    <col min="10752" max="10752" width="16" style="21" bestFit="1" customWidth="1"/>
    <col min="10753" max="10753" width="28" style="21" customWidth="1"/>
    <col min="10754" max="10754" width="9.1796875" style="21"/>
    <col min="10755" max="10755" width="10.7265625" style="21" bestFit="1" customWidth="1"/>
    <col min="10756" max="10756" width="10.1796875" style="21" customWidth="1"/>
    <col min="10757" max="10994" width="9.1796875" style="21"/>
    <col min="10995" max="10995" width="6.81640625" style="21" customWidth="1"/>
    <col min="10996" max="10999" width="0" style="21" hidden="1" customWidth="1"/>
    <col min="11000" max="11000" width="16.7265625" style="21" customWidth="1"/>
    <col min="11001" max="11001" width="10.81640625" style="21" customWidth="1"/>
    <col min="11002" max="11002" width="20.81640625" style="21" customWidth="1"/>
    <col min="11003" max="11003" width="15.26953125" style="21" customWidth="1"/>
    <col min="11004" max="11004" width="7.453125" style="21" customWidth="1"/>
    <col min="11005" max="11005" width="9.1796875" style="21"/>
    <col min="11006" max="11006" width="14.7265625" style="21" customWidth="1"/>
    <col min="11007" max="11007" width="17.26953125" style="21" customWidth="1"/>
    <col min="11008" max="11008" width="16" style="21" bestFit="1" customWidth="1"/>
    <col min="11009" max="11009" width="28" style="21" customWidth="1"/>
    <col min="11010" max="11010" width="9.1796875" style="21"/>
    <col min="11011" max="11011" width="10.7265625" style="21" bestFit="1" customWidth="1"/>
    <col min="11012" max="11012" width="10.1796875" style="21" customWidth="1"/>
    <col min="11013" max="11250" width="9.1796875" style="21"/>
    <col min="11251" max="11251" width="6.81640625" style="21" customWidth="1"/>
    <col min="11252" max="11255" width="0" style="21" hidden="1" customWidth="1"/>
    <col min="11256" max="11256" width="16.7265625" style="21" customWidth="1"/>
    <col min="11257" max="11257" width="10.81640625" style="21" customWidth="1"/>
    <col min="11258" max="11258" width="20.81640625" style="21" customWidth="1"/>
    <col min="11259" max="11259" width="15.26953125" style="21" customWidth="1"/>
    <col min="11260" max="11260" width="7.453125" style="21" customWidth="1"/>
    <col min="11261" max="11261" width="9.1796875" style="21"/>
    <col min="11262" max="11262" width="14.7265625" style="21" customWidth="1"/>
    <col min="11263" max="11263" width="17.26953125" style="21" customWidth="1"/>
    <col min="11264" max="11264" width="16" style="21" bestFit="1" customWidth="1"/>
    <col min="11265" max="11265" width="28" style="21" customWidth="1"/>
    <col min="11266" max="11266" width="9.1796875" style="21"/>
    <col min="11267" max="11267" width="10.7265625" style="21" bestFit="1" customWidth="1"/>
    <col min="11268" max="11268" width="10.1796875" style="21" customWidth="1"/>
    <col min="11269" max="11506" width="9.1796875" style="21"/>
    <col min="11507" max="11507" width="6.81640625" style="21" customWidth="1"/>
    <col min="11508" max="11511" width="0" style="21" hidden="1" customWidth="1"/>
    <col min="11512" max="11512" width="16.7265625" style="21" customWidth="1"/>
    <col min="11513" max="11513" width="10.81640625" style="21" customWidth="1"/>
    <col min="11514" max="11514" width="20.81640625" style="21" customWidth="1"/>
    <col min="11515" max="11515" width="15.26953125" style="21" customWidth="1"/>
    <col min="11516" max="11516" width="7.453125" style="21" customWidth="1"/>
    <col min="11517" max="11517" width="9.1796875" style="21"/>
    <col min="11518" max="11518" width="14.7265625" style="21" customWidth="1"/>
    <col min="11519" max="11519" width="17.26953125" style="21" customWidth="1"/>
    <col min="11520" max="11520" width="16" style="21" bestFit="1" customWidth="1"/>
    <col min="11521" max="11521" width="28" style="21" customWidth="1"/>
    <col min="11522" max="11522" width="9.1796875" style="21"/>
    <col min="11523" max="11523" width="10.7265625" style="21" bestFit="1" customWidth="1"/>
    <col min="11524" max="11524" width="10.1796875" style="21" customWidth="1"/>
    <col min="11525" max="11762" width="9.1796875" style="21"/>
    <col min="11763" max="11763" width="6.81640625" style="21" customWidth="1"/>
    <col min="11764" max="11767" width="0" style="21" hidden="1" customWidth="1"/>
    <col min="11768" max="11768" width="16.7265625" style="21" customWidth="1"/>
    <col min="11769" max="11769" width="10.81640625" style="21" customWidth="1"/>
    <col min="11770" max="11770" width="20.81640625" style="21" customWidth="1"/>
    <col min="11771" max="11771" width="15.26953125" style="21" customWidth="1"/>
    <col min="11772" max="11772" width="7.453125" style="21" customWidth="1"/>
    <col min="11773" max="11773" width="9.1796875" style="21"/>
    <col min="11774" max="11774" width="14.7265625" style="21" customWidth="1"/>
    <col min="11775" max="11775" width="17.26953125" style="21" customWidth="1"/>
    <col min="11776" max="11776" width="16" style="21" bestFit="1" customWidth="1"/>
    <col min="11777" max="11777" width="28" style="21" customWidth="1"/>
    <col min="11778" max="11778" width="9.1796875" style="21"/>
    <col min="11779" max="11779" width="10.7265625" style="21" bestFit="1" customWidth="1"/>
    <col min="11780" max="11780" width="10.1796875" style="21" customWidth="1"/>
    <col min="11781" max="12018" width="9.1796875" style="21"/>
    <col min="12019" max="12019" width="6.81640625" style="21" customWidth="1"/>
    <col min="12020" max="12023" width="0" style="21" hidden="1" customWidth="1"/>
    <col min="12024" max="12024" width="16.7265625" style="21" customWidth="1"/>
    <col min="12025" max="12025" width="10.81640625" style="21" customWidth="1"/>
    <col min="12026" max="12026" width="20.81640625" style="21" customWidth="1"/>
    <col min="12027" max="12027" width="15.26953125" style="21" customWidth="1"/>
    <col min="12028" max="12028" width="7.453125" style="21" customWidth="1"/>
    <col min="12029" max="12029" width="9.1796875" style="21"/>
    <col min="12030" max="12030" width="14.7265625" style="21" customWidth="1"/>
    <col min="12031" max="12031" width="17.26953125" style="21" customWidth="1"/>
    <col min="12032" max="12032" width="16" style="21" bestFit="1" customWidth="1"/>
    <col min="12033" max="12033" width="28" style="21" customWidth="1"/>
    <col min="12034" max="12034" width="9.1796875" style="21"/>
    <col min="12035" max="12035" width="10.7265625" style="21" bestFit="1" customWidth="1"/>
    <col min="12036" max="12036" width="10.1796875" style="21" customWidth="1"/>
    <col min="12037" max="12274" width="9.1796875" style="21"/>
    <col min="12275" max="12275" width="6.81640625" style="21" customWidth="1"/>
    <col min="12276" max="12279" width="0" style="21" hidden="1" customWidth="1"/>
    <col min="12280" max="12280" width="16.7265625" style="21" customWidth="1"/>
    <col min="12281" max="12281" width="10.81640625" style="21" customWidth="1"/>
    <col min="12282" max="12282" width="20.81640625" style="21" customWidth="1"/>
    <col min="12283" max="12283" width="15.26953125" style="21" customWidth="1"/>
    <col min="12284" max="12284" width="7.453125" style="21" customWidth="1"/>
    <col min="12285" max="12285" width="9.1796875" style="21"/>
    <col min="12286" max="12286" width="14.7265625" style="21" customWidth="1"/>
    <col min="12287" max="12287" width="17.26953125" style="21" customWidth="1"/>
    <col min="12288" max="12288" width="16" style="21" bestFit="1" customWidth="1"/>
    <col min="12289" max="12289" width="28" style="21" customWidth="1"/>
    <col min="12290" max="12290" width="9.1796875" style="21"/>
    <col min="12291" max="12291" width="10.7265625" style="21" bestFit="1" customWidth="1"/>
    <col min="12292" max="12292" width="10.1796875" style="21" customWidth="1"/>
    <col min="12293" max="12530" width="9.1796875" style="21"/>
    <col min="12531" max="12531" width="6.81640625" style="21" customWidth="1"/>
    <col min="12532" max="12535" width="0" style="21" hidden="1" customWidth="1"/>
    <col min="12536" max="12536" width="16.7265625" style="21" customWidth="1"/>
    <col min="12537" max="12537" width="10.81640625" style="21" customWidth="1"/>
    <col min="12538" max="12538" width="20.81640625" style="21" customWidth="1"/>
    <col min="12539" max="12539" width="15.26953125" style="21" customWidth="1"/>
    <col min="12540" max="12540" width="7.453125" style="21" customWidth="1"/>
    <col min="12541" max="12541" width="9.1796875" style="21"/>
    <col min="12542" max="12542" width="14.7265625" style="21" customWidth="1"/>
    <col min="12543" max="12543" width="17.26953125" style="21" customWidth="1"/>
    <col min="12544" max="12544" width="16" style="21" bestFit="1" customWidth="1"/>
    <col min="12545" max="12545" width="28" style="21" customWidth="1"/>
    <col min="12546" max="12546" width="9.1796875" style="21"/>
    <col min="12547" max="12547" width="10.7265625" style="21" bestFit="1" customWidth="1"/>
    <col min="12548" max="12548" width="10.1796875" style="21" customWidth="1"/>
    <col min="12549" max="12786" width="9.1796875" style="21"/>
    <col min="12787" max="12787" width="6.81640625" style="21" customWidth="1"/>
    <col min="12788" max="12791" width="0" style="21" hidden="1" customWidth="1"/>
    <col min="12792" max="12792" width="16.7265625" style="21" customWidth="1"/>
    <col min="12793" max="12793" width="10.81640625" style="21" customWidth="1"/>
    <col min="12794" max="12794" width="20.81640625" style="21" customWidth="1"/>
    <col min="12795" max="12795" width="15.26953125" style="21" customWidth="1"/>
    <col min="12796" max="12796" width="7.453125" style="21" customWidth="1"/>
    <col min="12797" max="12797" width="9.1796875" style="21"/>
    <col min="12798" max="12798" width="14.7265625" style="21" customWidth="1"/>
    <col min="12799" max="12799" width="17.26953125" style="21" customWidth="1"/>
    <col min="12800" max="12800" width="16" style="21" bestFit="1" customWidth="1"/>
    <col min="12801" max="12801" width="28" style="21" customWidth="1"/>
    <col min="12802" max="12802" width="9.1796875" style="21"/>
    <col min="12803" max="12803" width="10.7265625" style="21" bestFit="1" customWidth="1"/>
    <col min="12804" max="12804" width="10.1796875" style="21" customWidth="1"/>
    <col min="12805" max="13042" width="9.1796875" style="21"/>
    <col min="13043" max="13043" width="6.81640625" style="21" customWidth="1"/>
    <col min="13044" max="13047" width="0" style="21" hidden="1" customWidth="1"/>
    <col min="13048" max="13048" width="16.7265625" style="21" customWidth="1"/>
    <col min="13049" max="13049" width="10.81640625" style="21" customWidth="1"/>
    <col min="13050" max="13050" width="20.81640625" style="21" customWidth="1"/>
    <col min="13051" max="13051" width="15.26953125" style="21" customWidth="1"/>
    <col min="13052" max="13052" width="7.453125" style="21" customWidth="1"/>
    <col min="13053" max="13053" width="9.1796875" style="21"/>
    <col min="13054" max="13054" width="14.7265625" style="21" customWidth="1"/>
    <col min="13055" max="13055" width="17.26953125" style="21" customWidth="1"/>
    <col min="13056" max="13056" width="16" style="21" bestFit="1" customWidth="1"/>
    <col min="13057" max="13057" width="28" style="21" customWidth="1"/>
    <col min="13058" max="13058" width="9.1796875" style="21"/>
    <col min="13059" max="13059" width="10.7265625" style="21" bestFit="1" customWidth="1"/>
    <col min="13060" max="13060" width="10.1796875" style="21" customWidth="1"/>
    <col min="13061" max="13298" width="9.1796875" style="21"/>
    <col min="13299" max="13299" width="6.81640625" style="21" customWidth="1"/>
    <col min="13300" max="13303" width="0" style="21" hidden="1" customWidth="1"/>
    <col min="13304" max="13304" width="16.7265625" style="21" customWidth="1"/>
    <col min="13305" max="13305" width="10.81640625" style="21" customWidth="1"/>
    <col min="13306" max="13306" width="20.81640625" style="21" customWidth="1"/>
    <col min="13307" max="13307" width="15.26953125" style="21" customWidth="1"/>
    <col min="13308" max="13308" width="7.453125" style="21" customWidth="1"/>
    <col min="13309" max="13309" width="9.1796875" style="21"/>
    <col min="13310" max="13310" width="14.7265625" style="21" customWidth="1"/>
    <col min="13311" max="13311" width="17.26953125" style="21" customWidth="1"/>
    <col min="13312" max="13312" width="16" style="21" bestFit="1" customWidth="1"/>
    <col min="13313" max="13313" width="28" style="21" customWidth="1"/>
    <col min="13314" max="13314" width="9.1796875" style="21"/>
    <col min="13315" max="13315" width="10.7265625" style="21" bestFit="1" customWidth="1"/>
    <col min="13316" max="13316" width="10.1796875" style="21" customWidth="1"/>
    <col min="13317" max="13554" width="9.1796875" style="21"/>
    <col min="13555" max="13555" width="6.81640625" style="21" customWidth="1"/>
    <col min="13556" max="13559" width="0" style="21" hidden="1" customWidth="1"/>
    <col min="13560" max="13560" width="16.7265625" style="21" customWidth="1"/>
    <col min="13561" max="13561" width="10.81640625" style="21" customWidth="1"/>
    <col min="13562" max="13562" width="20.81640625" style="21" customWidth="1"/>
    <col min="13563" max="13563" width="15.26953125" style="21" customWidth="1"/>
    <col min="13564" max="13564" width="7.453125" style="21" customWidth="1"/>
    <col min="13565" max="13565" width="9.1796875" style="21"/>
    <col min="13566" max="13566" width="14.7265625" style="21" customWidth="1"/>
    <col min="13567" max="13567" width="17.26953125" style="21" customWidth="1"/>
    <col min="13568" max="13568" width="16" style="21" bestFit="1" customWidth="1"/>
    <col min="13569" max="13569" width="28" style="21" customWidth="1"/>
    <col min="13570" max="13570" width="9.1796875" style="21"/>
    <col min="13571" max="13571" width="10.7265625" style="21" bestFit="1" customWidth="1"/>
    <col min="13572" max="13572" width="10.1796875" style="21" customWidth="1"/>
    <col min="13573" max="13810" width="9.1796875" style="21"/>
    <col min="13811" max="13811" width="6.81640625" style="21" customWidth="1"/>
    <col min="13812" max="13815" width="0" style="21" hidden="1" customWidth="1"/>
    <col min="13816" max="13816" width="16.7265625" style="21" customWidth="1"/>
    <col min="13817" max="13817" width="10.81640625" style="21" customWidth="1"/>
    <col min="13818" max="13818" width="20.81640625" style="21" customWidth="1"/>
    <col min="13819" max="13819" width="15.26953125" style="21" customWidth="1"/>
    <col min="13820" max="13820" width="7.453125" style="21" customWidth="1"/>
    <col min="13821" max="13821" width="9.1796875" style="21"/>
    <col min="13822" max="13822" width="14.7265625" style="21" customWidth="1"/>
    <col min="13823" max="13823" width="17.26953125" style="21" customWidth="1"/>
    <col min="13824" max="13824" width="16" style="21" bestFit="1" customWidth="1"/>
    <col min="13825" max="13825" width="28" style="21" customWidth="1"/>
    <col min="13826" max="13826" width="9.1796875" style="21"/>
    <col min="13827" max="13827" width="10.7265625" style="21" bestFit="1" customWidth="1"/>
    <col min="13828" max="13828" width="10.1796875" style="21" customWidth="1"/>
    <col min="13829" max="14066" width="9.1796875" style="21"/>
    <col min="14067" max="14067" width="6.81640625" style="21" customWidth="1"/>
    <col min="14068" max="14071" width="0" style="21" hidden="1" customWidth="1"/>
    <col min="14072" max="14072" width="16.7265625" style="21" customWidth="1"/>
    <col min="14073" max="14073" width="10.81640625" style="21" customWidth="1"/>
    <col min="14074" max="14074" width="20.81640625" style="21" customWidth="1"/>
    <col min="14075" max="14075" width="15.26953125" style="21" customWidth="1"/>
    <col min="14076" max="14076" width="7.453125" style="21" customWidth="1"/>
    <col min="14077" max="14077" width="9.1796875" style="21"/>
    <col min="14078" max="14078" width="14.7265625" style="21" customWidth="1"/>
    <col min="14079" max="14079" width="17.26953125" style="21" customWidth="1"/>
    <col min="14080" max="14080" width="16" style="21" bestFit="1" customWidth="1"/>
    <col min="14081" max="14081" width="28" style="21" customWidth="1"/>
    <col min="14082" max="14082" width="9.1796875" style="21"/>
    <col min="14083" max="14083" width="10.7265625" style="21" bestFit="1" customWidth="1"/>
    <col min="14084" max="14084" width="10.1796875" style="21" customWidth="1"/>
    <col min="14085" max="14322" width="9.1796875" style="21"/>
    <col min="14323" max="14323" width="6.81640625" style="21" customWidth="1"/>
    <col min="14324" max="14327" width="0" style="21" hidden="1" customWidth="1"/>
    <col min="14328" max="14328" width="16.7265625" style="21" customWidth="1"/>
    <col min="14329" max="14329" width="10.81640625" style="21" customWidth="1"/>
    <col min="14330" max="14330" width="20.81640625" style="21" customWidth="1"/>
    <col min="14331" max="14331" width="15.26953125" style="21" customWidth="1"/>
    <col min="14332" max="14332" width="7.453125" style="21" customWidth="1"/>
    <col min="14333" max="14333" width="9.1796875" style="21"/>
    <col min="14334" max="14334" width="14.7265625" style="21" customWidth="1"/>
    <col min="14335" max="14335" width="17.26953125" style="21" customWidth="1"/>
    <col min="14336" max="14336" width="16" style="21" bestFit="1" customWidth="1"/>
    <col min="14337" max="14337" width="28" style="21" customWidth="1"/>
    <col min="14338" max="14338" width="9.1796875" style="21"/>
    <col min="14339" max="14339" width="10.7265625" style="21" bestFit="1" customWidth="1"/>
    <col min="14340" max="14340" width="10.1796875" style="21" customWidth="1"/>
    <col min="14341" max="14578" width="9.1796875" style="21"/>
    <col min="14579" max="14579" width="6.81640625" style="21" customWidth="1"/>
    <col min="14580" max="14583" width="0" style="21" hidden="1" customWidth="1"/>
    <col min="14584" max="14584" width="16.7265625" style="21" customWidth="1"/>
    <col min="14585" max="14585" width="10.81640625" style="21" customWidth="1"/>
    <col min="14586" max="14586" width="20.81640625" style="21" customWidth="1"/>
    <col min="14587" max="14587" width="15.26953125" style="21" customWidth="1"/>
    <col min="14588" max="14588" width="7.453125" style="21" customWidth="1"/>
    <col min="14589" max="14589" width="9.1796875" style="21"/>
    <col min="14590" max="14590" width="14.7265625" style="21" customWidth="1"/>
    <col min="14591" max="14591" width="17.26953125" style="21" customWidth="1"/>
    <col min="14592" max="14592" width="16" style="21" bestFit="1" customWidth="1"/>
    <col min="14593" max="14593" width="28" style="21" customWidth="1"/>
    <col min="14594" max="14594" width="9.1796875" style="21"/>
    <col min="14595" max="14595" width="10.7265625" style="21" bestFit="1" customWidth="1"/>
    <col min="14596" max="14596" width="10.1796875" style="21" customWidth="1"/>
    <col min="14597" max="14834" width="9.1796875" style="21"/>
    <col min="14835" max="14835" width="6.81640625" style="21" customWidth="1"/>
    <col min="14836" max="14839" width="0" style="21" hidden="1" customWidth="1"/>
    <col min="14840" max="14840" width="16.7265625" style="21" customWidth="1"/>
    <col min="14841" max="14841" width="10.81640625" style="21" customWidth="1"/>
    <col min="14842" max="14842" width="20.81640625" style="21" customWidth="1"/>
    <col min="14843" max="14843" width="15.26953125" style="21" customWidth="1"/>
    <col min="14844" max="14844" width="7.453125" style="21" customWidth="1"/>
    <col min="14845" max="14845" width="9.1796875" style="21"/>
    <col min="14846" max="14846" width="14.7265625" style="21" customWidth="1"/>
    <col min="14847" max="14847" width="17.26953125" style="21" customWidth="1"/>
    <col min="14848" max="14848" width="16" style="21" bestFit="1" customWidth="1"/>
    <col min="14849" max="14849" width="28" style="21" customWidth="1"/>
    <col min="14850" max="14850" width="9.1796875" style="21"/>
    <col min="14851" max="14851" width="10.7265625" style="21" bestFit="1" customWidth="1"/>
    <col min="14852" max="14852" width="10.1796875" style="21" customWidth="1"/>
    <col min="14853" max="15090" width="9.1796875" style="21"/>
    <col min="15091" max="15091" width="6.81640625" style="21" customWidth="1"/>
    <col min="15092" max="15095" width="0" style="21" hidden="1" customWidth="1"/>
    <col min="15096" max="15096" width="16.7265625" style="21" customWidth="1"/>
    <col min="15097" max="15097" width="10.81640625" style="21" customWidth="1"/>
    <col min="15098" max="15098" width="20.81640625" style="21" customWidth="1"/>
    <col min="15099" max="15099" width="15.26953125" style="21" customWidth="1"/>
    <col min="15100" max="15100" width="7.453125" style="21" customWidth="1"/>
    <col min="15101" max="15101" width="9.1796875" style="21"/>
    <col min="15102" max="15102" width="14.7265625" style="21" customWidth="1"/>
    <col min="15103" max="15103" width="17.26953125" style="21" customWidth="1"/>
    <col min="15104" max="15104" width="16" style="21" bestFit="1" customWidth="1"/>
    <col min="15105" max="15105" width="28" style="21" customWidth="1"/>
    <col min="15106" max="15106" width="9.1796875" style="21"/>
    <col min="15107" max="15107" width="10.7265625" style="21" bestFit="1" customWidth="1"/>
    <col min="15108" max="15108" width="10.1796875" style="21" customWidth="1"/>
    <col min="15109" max="15346" width="9.1796875" style="21"/>
    <col min="15347" max="15347" width="6.81640625" style="21" customWidth="1"/>
    <col min="15348" max="15351" width="0" style="21" hidden="1" customWidth="1"/>
    <col min="15352" max="15352" width="16.7265625" style="21" customWidth="1"/>
    <col min="15353" max="15353" width="10.81640625" style="21" customWidth="1"/>
    <col min="15354" max="15354" width="20.81640625" style="21" customWidth="1"/>
    <col min="15355" max="15355" width="15.26953125" style="21" customWidth="1"/>
    <col min="15356" max="15356" width="7.453125" style="21" customWidth="1"/>
    <col min="15357" max="15357" width="9.1796875" style="21"/>
    <col min="15358" max="15358" width="14.7265625" style="21" customWidth="1"/>
    <col min="15359" max="15359" width="17.26953125" style="21" customWidth="1"/>
    <col min="15360" max="15360" width="16" style="21" bestFit="1" customWidth="1"/>
    <col min="15361" max="15361" width="28" style="21" customWidth="1"/>
    <col min="15362" max="15362" width="9.1796875" style="21"/>
    <col min="15363" max="15363" width="10.7265625" style="21" bestFit="1" customWidth="1"/>
    <col min="15364" max="15364" width="10.1796875" style="21" customWidth="1"/>
    <col min="15365" max="15602" width="9.1796875" style="21"/>
    <col min="15603" max="15603" width="6.81640625" style="21" customWidth="1"/>
    <col min="15604" max="15607" width="0" style="21" hidden="1" customWidth="1"/>
    <col min="15608" max="15608" width="16.7265625" style="21" customWidth="1"/>
    <col min="15609" max="15609" width="10.81640625" style="21" customWidth="1"/>
    <col min="15610" max="15610" width="20.81640625" style="21" customWidth="1"/>
    <col min="15611" max="15611" width="15.26953125" style="21" customWidth="1"/>
    <col min="15612" max="15612" width="7.453125" style="21" customWidth="1"/>
    <col min="15613" max="15613" width="9.1796875" style="21"/>
    <col min="15614" max="15614" width="14.7265625" style="21" customWidth="1"/>
    <col min="15615" max="15615" width="17.26953125" style="21" customWidth="1"/>
    <col min="15616" max="15616" width="16" style="21" bestFit="1" customWidth="1"/>
    <col min="15617" max="15617" width="28" style="21" customWidth="1"/>
    <col min="15618" max="15618" width="9.1796875" style="21"/>
    <col min="15619" max="15619" width="10.7265625" style="21" bestFit="1" customWidth="1"/>
    <col min="15620" max="15620" width="10.1796875" style="21" customWidth="1"/>
    <col min="15621" max="15858" width="9.1796875" style="21"/>
    <col min="15859" max="15859" width="6.81640625" style="21" customWidth="1"/>
    <col min="15860" max="15863" width="0" style="21" hidden="1" customWidth="1"/>
    <col min="15864" max="15864" width="16.7265625" style="21" customWidth="1"/>
    <col min="15865" max="15865" width="10.81640625" style="21" customWidth="1"/>
    <col min="15866" max="15866" width="20.81640625" style="21" customWidth="1"/>
    <col min="15867" max="15867" width="15.26953125" style="21" customWidth="1"/>
    <col min="15868" max="15868" width="7.453125" style="21" customWidth="1"/>
    <col min="15869" max="15869" width="9.1796875" style="21"/>
    <col min="15870" max="15870" width="14.7265625" style="21" customWidth="1"/>
    <col min="15871" max="15871" width="17.26953125" style="21" customWidth="1"/>
    <col min="15872" max="15872" width="16" style="21" bestFit="1" customWidth="1"/>
    <col min="15873" max="15873" width="28" style="21" customWidth="1"/>
    <col min="15874" max="15874" width="9.1796875" style="21"/>
    <col min="15875" max="15875" width="10.7265625" style="21" bestFit="1" customWidth="1"/>
    <col min="15876" max="15876" width="10.1796875" style="21" customWidth="1"/>
    <col min="15877" max="16114" width="9.1796875" style="21"/>
    <col min="16115" max="16115" width="6.81640625" style="21" customWidth="1"/>
    <col min="16116" max="16119" width="0" style="21" hidden="1" customWidth="1"/>
    <col min="16120" max="16120" width="16.7265625" style="21" customWidth="1"/>
    <col min="16121" max="16121" width="10.81640625" style="21" customWidth="1"/>
    <col min="16122" max="16122" width="20.81640625" style="21" customWidth="1"/>
    <col min="16123" max="16123" width="15.26953125" style="21" customWidth="1"/>
    <col min="16124" max="16124" width="7.453125" style="21" customWidth="1"/>
    <col min="16125" max="16125" width="9.1796875" style="21"/>
    <col min="16126" max="16126" width="14.7265625" style="21" customWidth="1"/>
    <col min="16127" max="16127" width="17.26953125" style="21" customWidth="1"/>
    <col min="16128" max="16128" width="16" style="21" bestFit="1" customWidth="1"/>
    <col min="16129" max="16129" width="28" style="21" customWidth="1"/>
    <col min="16130" max="16130" width="9.1796875" style="21"/>
    <col min="16131" max="16131" width="10.7265625" style="21" bestFit="1" customWidth="1"/>
    <col min="16132" max="16132" width="10.1796875" style="21" customWidth="1"/>
    <col min="16133" max="16384" width="9.1796875" style="21"/>
  </cols>
  <sheetData>
    <row r="1" spans="1:5" s="18" customFormat="1" ht="21.75" customHeight="1" x14ac:dyDescent="0.35">
      <c r="A1" s="16" t="s">
        <v>124</v>
      </c>
      <c r="B1" s="17"/>
      <c r="C1" s="52"/>
      <c r="D1" s="17" t="s">
        <v>162</v>
      </c>
      <c r="E1" s="17" t="s">
        <v>161</v>
      </c>
    </row>
    <row r="2" spans="1:5" x14ac:dyDescent="0.35">
      <c r="A2" s="19" t="s">
        <v>125</v>
      </c>
      <c r="B2" s="20" t="s">
        <v>155</v>
      </c>
      <c r="C2" s="53" t="s">
        <v>156</v>
      </c>
      <c r="D2" s="20"/>
      <c r="E2" s="20" t="s">
        <v>160</v>
      </c>
    </row>
    <row r="3" spans="1:5" x14ac:dyDescent="0.35">
      <c r="A3" s="19" t="s">
        <v>126</v>
      </c>
      <c r="B3" s="20"/>
      <c r="C3" s="53"/>
      <c r="D3" s="20"/>
      <c r="E3" s="20"/>
    </row>
    <row r="4" spans="1:5" ht="29" x14ac:dyDescent="0.35">
      <c r="A4" s="19" t="s">
        <v>127</v>
      </c>
      <c r="B4" s="20"/>
      <c r="C4" s="53"/>
      <c r="D4" s="20"/>
      <c r="E4" s="20"/>
    </row>
    <row r="5" spans="1:5" ht="29" x14ac:dyDescent="0.35">
      <c r="A5" s="19" t="s">
        <v>127</v>
      </c>
      <c r="B5" s="20"/>
      <c r="C5" s="53"/>
      <c r="D5" s="20"/>
      <c r="E5" s="20"/>
    </row>
    <row r="6" spans="1:5" ht="29" x14ac:dyDescent="0.35">
      <c r="A6" s="19" t="s">
        <v>127</v>
      </c>
      <c r="B6" s="20"/>
      <c r="C6" s="53"/>
      <c r="D6" s="20"/>
      <c r="E6" s="20"/>
    </row>
    <row r="7" spans="1:5" x14ac:dyDescent="0.35">
      <c r="A7" s="19"/>
      <c r="B7" s="20"/>
      <c r="C7" s="53"/>
      <c r="D7" s="20"/>
      <c r="E7" s="20"/>
    </row>
    <row r="8" spans="1:5" ht="25.5" customHeight="1" x14ac:dyDescent="0.35">
      <c r="A8" s="19" t="s">
        <v>148</v>
      </c>
      <c r="B8" s="20"/>
      <c r="C8" s="53"/>
      <c r="D8" s="20"/>
      <c r="E8" s="20"/>
    </row>
    <row r="9" spans="1:5" x14ac:dyDescent="0.35">
      <c r="A9" s="19" t="s">
        <v>128</v>
      </c>
      <c r="B9" s="20"/>
      <c r="C9" s="53"/>
      <c r="D9" s="20"/>
      <c r="E9" s="20"/>
    </row>
    <row r="10" spans="1:5" x14ac:dyDescent="0.35">
      <c r="A10" s="19" t="s">
        <v>128</v>
      </c>
      <c r="B10" s="20"/>
      <c r="C10" s="53"/>
      <c r="D10" s="54"/>
      <c r="E10" s="54"/>
    </row>
    <row r="11" spans="1:5" x14ac:dyDescent="0.35">
      <c r="A11" s="19" t="s">
        <v>128</v>
      </c>
      <c r="B11" s="20"/>
      <c r="C11" s="53"/>
      <c r="D11" s="20"/>
      <c r="E11" s="20"/>
    </row>
    <row r="12" spans="1:5" s="22" customFormat="1" x14ac:dyDescent="0.35">
      <c r="A12" s="19" t="s">
        <v>128</v>
      </c>
      <c r="B12" s="20"/>
      <c r="C12" s="53"/>
      <c r="D12" s="20"/>
      <c r="E12" s="20"/>
    </row>
    <row r="13" spans="1:5" s="22" customFormat="1" x14ac:dyDescent="0.35">
      <c r="A13" s="19" t="s">
        <v>128</v>
      </c>
      <c r="B13" s="20"/>
      <c r="C13" s="53"/>
      <c r="D13" s="54"/>
      <c r="E13" s="54"/>
    </row>
    <row r="14" spans="1:5" s="22" customFormat="1" x14ac:dyDescent="0.35">
      <c r="A14" s="19" t="s">
        <v>128</v>
      </c>
      <c r="B14" s="20"/>
      <c r="C14" s="53"/>
      <c r="D14" s="54"/>
      <c r="E14" s="54"/>
    </row>
    <row r="15" spans="1:5" s="22" customFormat="1" x14ac:dyDescent="0.35">
      <c r="A15" s="19" t="s">
        <v>128</v>
      </c>
      <c r="B15" s="20"/>
      <c r="C15" s="53"/>
      <c r="D15" s="54"/>
      <c r="E15" s="54"/>
    </row>
    <row r="16" spans="1:5" s="22" customFormat="1" x14ac:dyDescent="0.35">
      <c r="A16" s="19" t="s">
        <v>128</v>
      </c>
      <c r="B16" s="20"/>
      <c r="C16" s="53"/>
      <c r="D16" s="54"/>
      <c r="E16" s="54"/>
    </row>
    <row r="17" spans="1:5" x14ac:dyDescent="0.35">
      <c r="A17" s="19" t="s">
        <v>128</v>
      </c>
      <c r="B17" s="20"/>
      <c r="C17" s="53"/>
      <c r="D17" s="20"/>
      <c r="E17" s="20"/>
    </row>
    <row r="18" spans="1:5" x14ac:dyDescent="0.35">
      <c r="A18" s="19" t="s">
        <v>128</v>
      </c>
      <c r="B18" s="20"/>
      <c r="C18" s="53"/>
      <c r="D18" s="20"/>
      <c r="E18" s="20"/>
    </row>
    <row r="19" spans="1:5" s="22" customFormat="1" ht="31.5" customHeight="1" x14ac:dyDescent="0.35">
      <c r="A19" s="19" t="s">
        <v>129</v>
      </c>
      <c r="B19" s="20" t="s">
        <v>188</v>
      </c>
      <c r="C19" s="53" t="s">
        <v>189</v>
      </c>
      <c r="D19" s="56"/>
      <c r="E19" s="56"/>
    </row>
    <row r="20" spans="1:5" x14ac:dyDescent="0.35">
      <c r="A20" s="23" t="s">
        <v>129</v>
      </c>
      <c r="B20" s="20"/>
      <c r="C20" s="53"/>
      <c r="D20" s="56"/>
      <c r="E20" s="56"/>
    </row>
    <row r="21" spans="1:5" x14ac:dyDescent="0.35">
      <c r="A21" s="19" t="s">
        <v>129</v>
      </c>
      <c r="B21" s="20"/>
      <c r="C21" s="53"/>
      <c r="D21" s="54"/>
      <c r="E21" s="54"/>
    </row>
    <row r="22" spans="1:5" x14ac:dyDescent="0.35">
      <c r="A22" s="19" t="s">
        <v>129</v>
      </c>
      <c r="B22" s="20"/>
      <c r="C22" s="53"/>
      <c r="D22" s="56"/>
      <c r="E22" s="56"/>
    </row>
    <row r="23" spans="1:5" x14ac:dyDescent="0.35">
      <c r="A23" s="19" t="s">
        <v>129</v>
      </c>
      <c r="B23" s="20"/>
      <c r="C23" s="53"/>
      <c r="D23" s="56"/>
      <c r="E23" s="56"/>
    </row>
    <row r="24" spans="1:5" x14ac:dyDescent="0.35">
      <c r="A24" s="19" t="s">
        <v>129</v>
      </c>
      <c r="B24" s="20"/>
      <c r="C24" s="53"/>
      <c r="D24" s="56"/>
      <c r="E24" s="56"/>
    </row>
    <row r="25" spans="1:5" x14ac:dyDescent="0.35">
      <c r="A25" s="19" t="s">
        <v>129</v>
      </c>
      <c r="B25" s="20"/>
      <c r="C25" s="53"/>
      <c r="D25" s="56"/>
      <c r="E25" s="56"/>
    </row>
    <row r="26" spans="1:5" x14ac:dyDescent="0.35">
      <c r="A26" s="19"/>
      <c r="B26" s="20"/>
      <c r="C26" s="53"/>
      <c r="D26" s="56"/>
      <c r="E26" s="56"/>
    </row>
    <row r="27" spans="1:5" x14ac:dyDescent="0.35">
      <c r="A27" s="19"/>
      <c r="B27" s="20"/>
      <c r="C27" s="53"/>
      <c r="D27" s="56"/>
      <c r="E27" s="56"/>
    </row>
    <row r="28" spans="1:5" s="22" customFormat="1" x14ac:dyDescent="0.35">
      <c r="A28" s="19" t="s">
        <v>149</v>
      </c>
      <c r="B28" s="20"/>
      <c r="C28" s="53"/>
      <c r="D28" s="54"/>
      <c r="E28" s="54"/>
    </row>
    <row r="29" spans="1:5" x14ac:dyDescent="0.35">
      <c r="A29" s="19" t="s">
        <v>130</v>
      </c>
      <c r="B29" s="20"/>
      <c r="C29" s="53"/>
      <c r="D29" s="20"/>
      <c r="E29" s="20"/>
    </row>
    <row r="30" spans="1:5" x14ac:dyDescent="0.35">
      <c r="A30" s="19" t="s">
        <v>130</v>
      </c>
      <c r="B30" s="20"/>
      <c r="C30" s="53"/>
      <c r="D30" s="20"/>
      <c r="E30" s="20"/>
    </row>
    <row r="31" spans="1:5" s="22" customFormat="1" x14ac:dyDescent="0.35">
      <c r="A31" s="19" t="s">
        <v>130</v>
      </c>
      <c r="B31" s="20"/>
      <c r="C31" s="53"/>
      <c r="D31" s="54"/>
      <c r="E31" s="54"/>
    </row>
    <row r="32" spans="1:5" x14ac:dyDescent="0.35">
      <c r="A32" s="19" t="s">
        <v>130</v>
      </c>
      <c r="B32" s="20"/>
      <c r="C32" s="53"/>
      <c r="D32" s="20"/>
      <c r="E32" s="20"/>
    </row>
    <row r="33" spans="1:5" x14ac:dyDescent="0.35">
      <c r="A33" s="19" t="s">
        <v>130</v>
      </c>
      <c r="B33" s="20"/>
      <c r="C33" s="53"/>
      <c r="D33" s="20"/>
      <c r="E33" s="20"/>
    </row>
    <row r="34" spans="1:5" x14ac:dyDescent="0.35">
      <c r="A34" s="19" t="s">
        <v>130</v>
      </c>
      <c r="B34" s="20"/>
      <c r="C34" s="53"/>
      <c r="D34" s="20"/>
      <c r="E34" s="20"/>
    </row>
    <row r="35" spans="1:5" x14ac:dyDescent="0.35">
      <c r="A35" s="19" t="s">
        <v>130</v>
      </c>
      <c r="B35" s="20"/>
      <c r="C35" s="53"/>
      <c r="D35" s="20"/>
      <c r="E35" s="20"/>
    </row>
    <row r="36" spans="1:5" x14ac:dyDescent="0.35">
      <c r="A36" s="19" t="s">
        <v>130</v>
      </c>
      <c r="B36" s="20"/>
      <c r="C36" s="53"/>
      <c r="D36" s="20"/>
      <c r="E36" s="20"/>
    </row>
    <row r="37" spans="1:5" x14ac:dyDescent="0.35">
      <c r="A37" s="19"/>
      <c r="B37" s="20"/>
      <c r="C37" s="53"/>
      <c r="D37" s="20"/>
      <c r="E37" s="20"/>
    </row>
    <row r="38" spans="1:5" ht="23.25" customHeight="1" x14ac:dyDescent="0.35">
      <c r="A38" s="19" t="s">
        <v>157</v>
      </c>
    </row>
    <row r="39" spans="1:5" x14ac:dyDescent="0.35">
      <c r="A39" s="19" t="s">
        <v>157</v>
      </c>
      <c r="B39" s="46"/>
      <c r="C39" s="53"/>
      <c r="D39" s="20"/>
      <c r="E39" s="20"/>
    </row>
    <row r="40" spans="1:5" x14ac:dyDescent="0.35">
      <c r="A40" s="19" t="s">
        <v>157</v>
      </c>
      <c r="B40" s="20"/>
      <c r="C40" s="53"/>
      <c r="D40" s="20"/>
      <c r="E40" s="20"/>
    </row>
    <row r="41" spans="1:5" x14ac:dyDescent="0.35">
      <c r="A41" s="19" t="s">
        <v>157</v>
      </c>
      <c r="B41" s="46"/>
      <c r="C41" s="53"/>
      <c r="D41" s="20"/>
      <c r="E41" s="20"/>
    </row>
    <row r="42" spans="1:5" ht="13.15" customHeight="1" x14ac:dyDescent="0.35">
      <c r="A42" s="19" t="s">
        <v>157</v>
      </c>
      <c r="B42" s="46"/>
      <c r="C42" s="53"/>
      <c r="D42" s="20"/>
      <c r="E42" s="20"/>
    </row>
    <row r="43" spans="1:5" ht="33" customHeight="1" x14ac:dyDescent="0.35">
      <c r="A43" s="19"/>
      <c r="B43" s="46"/>
      <c r="C43" s="53"/>
      <c r="D43" s="20"/>
      <c r="E43" s="20"/>
    </row>
    <row r="44" spans="1:5" x14ac:dyDescent="0.35">
      <c r="A44" s="19" t="s">
        <v>13</v>
      </c>
      <c r="B44" s="76"/>
      <c r="C44" s="75"/>
      <c r="D44" s="56"/>
      <c r="E44" s="56"/>
    </row>
    <row r="45" spans="1:5" x14ac:dyDescent="0.35">
      <c r="A45" s="19" t="s">
        <v>13</v>
      </c>
      <c r="B45" s="76"/>
      <c r="C45" s="75"/>
      <c r="D45" s="56"/>
      <c r="E45" s="56"/>
    </row>
    <row r="46" spans="1:5" x14ac:dyDescent="0.35">
      <c r="A46" s="19" t="s">
        <v>13</v>
      </c>
      <c r="B46" s="71"/>
      <c r="C46" s="75"/>
      <c r="D46" s="56"/>
      <c r="E46" s="56"/>
    </row>
    <row r="47" spans="1:5" x14ac:dyDescent="0.35">
      <c r="A47" s="19" t="s">
        <v>13</v>
      </c>
      <c r="B47" s="71"/>
      <c r="C47" s="75"/>
      <c r="D47" s="56"/>
      <c r="E47" s="56"/>
    </row>
    <row r="48" spans="1:5" ht="16.899999999999999" customHeight="1" x14ac:dyDescent="0.35">
      <c r="A48" s="19" t="s">
        <v>13</v>
      </c>
      <c r="B48" s="71"/>
      <c r="C48" s="75"/>
      <c r="D48" s="56"/>
      <c r="E48" s="56"/>
    </row>
    <row r="49" spans="1:5" x14ac:dyDescent="0.35">
      <c r="A49" s="19" t="s">
        <v>13</v>
      </c>
      <c r="B49" s="71"/>
      <c r="C49" s="75"/>
      <c r="D49" s="56"/>
      <c r="E49" s="56"/>
    </row>
    <row r="50" spans="1:5" ht="15" customHeight="1" x14ac:dyDescent="0.35">
      <c r="A50" s="19" t="s">
        <v>13</v>
      </c>
      <c r="B50" s="71"/>
      <c r="C50" s="75"/>
      <c r="D50" s="56"/>
      <c r="E50" s="56"/>
    </row>
    <row r="51" spans="1:5" x14ac:dyDescent="0.35">
      <c r="A51" s="19" t="s">
        <v>13</v>
      </c>
      <c r="B51" s="71"/>
      <c r="C51" s="75"/>
      <c r="D51" s="54"/>
      <c r="E51" s="54"/>
    </row>
    <row r="52" spans="1:5" x14ac:dyDescent="0.35">
      <c r="A52" s="19" t="s">
        <v>13</v>
      </c>
      <c r="B52" s="71"/>
      <c r="C52" s="75"/>
      <c r="D52" s="56"/>
      <c r="E52" s="56"/>
    </row>
    <row r="53" spans="1:5" x14ac:dyDescent="0.35">
      <c r="A53" s="19" t="s">
        <v>13</v>
      </c>
      <c r="B53" s="76"/>
      <c r="C53" s="75"/>
      <c r="D53" s="56"/>
      <c r="E53" s="56"/>
    </row>
    <row r="54" spans="1:5" x14ac:dyDescent="0.35">
      <c r="A54" s="19" t="s">
        <v>13</v>
      </c>
      <c r="B54" s="71"/>
      <c r="C54" s="75"/>
      <c r="D54" s="56"/>
      <c r="E54" s="56"/>
    </row>
    <row r="55" spans="1:5" x14ac:dyDescent="0.35">
      <c r="A55" s="19" t="s">
        <v>13</v>
      </c>
      <c r="B55" s="71"/>
      <c r="C55" s="75"/>
      <c r="D55" s="56"/>
      <c r="E55" s="56"/>
    </row>
    <row r="56" spans="1:5" x14ac:dyDescent="0.35">
      <c r="A56" s="19" t="s">
        <v>13</v>
      </c>
      <c r="B56" s="71"/>
      <c r="C56" s="75"/>
      <c r="D56" s="56"/>
      <c r="E56" s="56"/>
    </row>
    <row r="57" spans="1:5" x14ac:dyDescent="0.35">
      <c r="A57" s="19" t="s">
        <v>13</v>
      </c>
      <c r="B57" s="71"/>
      <c r="C57" s="75"/>
      <c r="D57" s="56"/>
      <c r="E57" s="56"/>
    </row>
    <row r="58" spans="1:5" s="22" customFormat="1" x14ac:dyDescent="0.35">
      <c r="A58" s="19" t="s">
        <v>13</v>
      </c>
      <c r="B58" s="71"/>
      <c r="C58" s="75"/>
      <c r="D58" s="56"/>
      <c r="E58" s="56"/>
    </row>
    <row r="59" spans="1:5" x14ac:dyDescent="0.35">
      <c r="A59" s="19" t="s">
        <v>13</v>
      </c>
      <c r="B59" s="46"/>
      <c r="C59" s="53"/>
      <c r="D59" s="20"/>
      <c r="E59" s="20"/>
    </row>
    <row r="60" spans="1:5" ht="15" customHeight="1" x14ac:dyDescent="0.35">
      <c r="A60" s="19" t="s">
        <v>13</v>
      </c>
      <c r="B60" s="46"/>
      <c r="C60" s="53"/>
      <c r="D60" s="20"/>
      <c r="E60" s="20"/>
    </row>
    <row r="61" spans="1:5" s="22" customFormat="1" x14ac:dyDescent="0.35">
      <c r="A61" s="19" t="s">
        <v>13</v>
      </c>
      <c r="B61" s="46"/>
      <c r="C61" s="53"/>
      <c r="D61" s="54"/>
      <c r="E61" s="54"/>
    </row>
    <row r="62" spans="1:5" x14ac:dyDescent="0.35">
      <c r="A62" s="19" t="s">
        <v>13</v>
      </c>
      <c r="B62" s="61"/>
      <c r="C62" s="53"/>
      <c r="D62" s="20"/>
      <c r="E62" s="20"/>
    </row>
    <row r="63" spans="1:5" x14ac:dyDescent="0.35">
      <c r="A63" s="19" t="s">
        <v>13</v>
      </c>
      <c r="B63" s="46"/>
      <c r="C63" s="53"/>
      <c r="D63" s="20"/>
      <c r="E63" s="20"/>
    </row>
    <row r="64" spans="1:5" x14ac:dyDescent="0.35">
      <c r="A64" s="19" t="s">
        <v>13</v>
      </c>
      <c r="B64" s="46"/>
      <c r="C64" s="53"/>
      <c r="D64" s="20"/>
      <c r="E64" s="20"/>
    </row>
    <row r="65" spans="1:5" x14ac:dyDescent="0.35">
      <c r="A65" s="19" t="s">
        <v>13</v>
      </c>
      <c r="B65" s="46"/>
      <c r="C65" s="53"/>
      <c r="D65" s="20"/>
      <c r="E65" s="20"/>
    </row>
    <row r="66" spans="1:5" x14ac:dyDescent="0.35">
      <c r="A66" s="19" t="s">
        <v>13</v>
      </c>
      <c r="B66" s="46"/>
      <c r="C66" s="53"/>
      <c r="D66" s="20"/>
      <c r="E66" s="20"/>
    </row>
    <row r="67" spans="1:5" x14ac:dyDescent="0.35">
      <c r="A67" s="19" t="s">
        <v>13</v>
      </c>
      <c r="B67" s="46"/>
      <c r="C67" s="53"/>
      <c r="D67" s="20"/>
      <c r="E67" s="20"/>
    </row>
    <row r="68" spans="1:5" x14ac:dyDescent="0.35">
      <c r="A68" s="19" t="s">
        <v>13</v>
      </c>
      <c r="B68" s="61"/>
      <c r="C68" s="53"/>
      <c r="D68" s="20"/>
      <c r="E68" s="20"/>
    </row>
    <row r="69" spans="1:5" x14ac:dyDescent="0.35">
      <c r="A69" s="19" t="s">
        <v>13</v>
      </c>
      <c r="B69" s="61"/>
      <c r="C69" s="53"/>
      <c r="D69" s="20"/>
      <c r="E69" s="20"/>
    </row>
    <row r="70" spans="1:5" x14ac:dyDescent="0.35">
      <c r="A70" s="19" t="s">
        <v>13</v>
      </c>
      <c r="B70" s="46"/>
      <c r="C70" s="53"/>
      <c r="D70" s="20"/>
      <c r="E70" s="20"/>
    </row>
    <row r="71" spans="1:5" x14ac:dyDescent="0.35">
      <c r="A71" s="19" t="s">
        <v>13</v>
      </c>
      <c r="B71" s="46"/>
      <c r="C71" s="53"/>
      <c r="D71" s="20"/>
      <c r="E71" s="20"/>
    </row>
    <row r="72" spans="1:5" x14ac:dyDescent="0.35">
      <c r="A72" s="19" t="s">
        <v>13</v>
      </c>
      <c r="B72" s="46"/>
      <c r="C72" s="53"/>
      <c r="D72" s="20"/>
      <c r="E72" s="20"/>
    </row>
    <row r="73" spans="1:5" x14ac:dyDescent="0.35">
      <c r="A73" s="19" t="s">
        <v>13</v>
      </c>
      <c r="B73" s="46"/>
      <c r="C73" s="53"/>
      <c r="D73" s="20"/>
      <c r="E73" s="20"/>
    </row>
    <row r="74" spans="1:5" x14ac:dyDescent="0.35">
      <c r="A74" s="19" t="s">
        <v>13</v>
      </c>
      <c r="B74" s="46"/>
      <c r="C74" s="53"/>
      <c r="D74" s="20"/>
      <c r="E74" s="20"/>
    </row>
    <row r="75" spans="1:5" x14ac:dyDescent="0.35">
      <c r="A75" s="19" t="s">
        <v>13</v>
      </c>
      <c r="B75" s="46"/>
      <c r="C75" s="53"/>
      <c r="D75" s="20"/>
      <c r="E75" s="20"/>
    </row>
    <row r="76" spans="1:5" x14ac:dyDescent="0.35">
      <c r="A76" s="19" t="s">
        <v>13</v>
      </c>
      <c r="B76" s="46"/>
      <c r="C76" s="53"/>
      <c r="D76" s="20"/>
      <c r="E76" s="20"/>
    </row>
    <row r="77" spans="1:5" x14ac:dyDescent="0.35">
      <c r="A77" s="19" t="s">
        <v>13</v>
      </c>
      <c r="B77" s="46"/>
      <c r="C77" s="53"/>
      <c r="D77" s="20"/>
      <c r="E77" s="20"/>
    </row>
    <row r="78" spans="1:5" x14ac:dyDescent="0.35">
      <c r="A78" s="19" t="s">
        <v>13</v>
      </c>
      <c r="B78" s="46"/>
      <c r="C78" s="53"/>
      <c r="D78" s="20"/>
      <c r="E78" s="20"/>
    </row>
    <row r="79" spans="1:5" x14ac:dyDescent="0.35">
      <c r="A79" s="19" t="s">
        <v>13</v>
      </c>
      <c r="B79" s="46"/>
      <c r="C79" s="53"/>
      <c r="D79" s="20"/>
      <c r="E79" s="20"/>
    </row>
    <row r="80" spans="1:5" x14ac:dyDescent="0.35">
      <c r="A80" s="19" t="s">
        <v>13</v>
      </c>
      <c r="B80" s="46"/>
      <c r="C80" s="53"/>
      <c r="D80" s="20"/>
      <c r="E80" s="20"/>
    </row>
    <row r="81" spans="1:5" x14ac:dyDescent="0.35">
      <c r="A81" s="19" t="s">
        <v>13</v>
      </c>
      <c r="B81" s="63"/>
      <c r="C81" s="53"/>
      <c r="D81" s="20"/>
      <c r="E81" s="20"/>
    </row>
    <row r="82" spans="1:5" x14ac:dyDescent="0.35">
      <c r="A82" s="19" t="s">
        <v>13</v>
      </c>
      <c r="B82" s="46"/>
      <c r="C82" s="53"/>
      <c r="D82" s="20"/>
      <c r="E82" s="20"/>
    </row>
    <row r="83" spans="1:5" x14ac:dyDescent="0.35">
      <c r="A83" s="19" t="s">
        <v>13</v>
      </c>
      <c r="B83" s="46"/>
      <c r="C83" s="53"/>
      <c r="D83" s="20"/>
      <c r="E83" s="20"/>
    </row>
    <row r="84" spans="1:5" x14ac:dyDescent="0.35">
      <c r="A84" s="19" t="s">
        <v>13</v>
      </c>
      <c r="B84" s="46"/>
      <c r="C84" s="53"/>
      <c r="D84" s="20"/>
      <c r="E84" s="20"/>
    </row>
    <row r="85" spans="1:5" x14ac:dyDescent="0.35">
      <c r="A85" s="19" t="s">
        <v>13</v>
      </c>
      <c r="B85" s="46"/>
      <c r="C85" s="53"/>
      <c r="D85" s="20"/>
      <c r="E85" s="20"/>
    </row>
    <row r="86" spans="1:5" x14ac:dyDescent="0.35">
      <c r="A86" s="19" t="s">
        <v>13</v>
      </c>
      <c r="B86" s="46"/>
      <c r="C86" s="53"/>
      <c r="D86" s="20"/>
      <c r="E86" s="20"/>
    </row>
    <row r="87" spans="1:5" s="22" customFormat="1" x14ac:dyDescent="0.35">
      <c r="A87" s="19" t="s">
        <v>13</v>
      </c>
      <c r="B87" s="46"/>
      <c r="C87" s="53"/>
      <c r="D87" s="55"/>
      <c r="E87" s="55"/>
    </row>
    <row r="88" spans="1:5" x14ac:dyDescent="0.35">
      <c r="A88" s="19" t="s">
        <v>13</v>
      </c>
      <c r="B88" s="46"/>
      <c r="C88" s="53"/>
      <c r="D88" s="20"/>
      <c r="E88" s="20"/>
    </row>
    <row r="89" spans="1:5" x14ac:dyDescent="0.35">
      <c r="A89" s="19" t="s">
        <v>13</v>
      </c>
      <c r="B89" s="46"/>
      <c r="C89" s="53"/>
      <c r="D89" s="20"/>
      <c r="E89" s="20"/>
    </row>
    <row r="90" spans="1:5" s="22" customFormat="1" ht="15" customHeight="1" x14ac:dyDescent="0.35">
      <c r="A90" s="19" t="s">
        <v>13</v>
      </c>
      <c r="B90" s="46"/>
      <c r="C90" s="53"/>
      <c r="D90" s="55"/>
      <c r="E90" s="55"/>
    </row>
    <row r="91" spans="1:5" x14ac:dyDescent="0.35">
      <c r="A91" s="19" t="s">
        <v>13</v>
      </c>
      <c r="B91" s="46"/>
      <c r="C91" s="53"/>
      <c r="D91" s="20"/>
      <c r="E91" s="20"/>
    </row>
    <row r="92" spans="1:5" x14ac:dyDescent="0.35">
      <c r="A92" s="19" t="s">
        <v>13</v>
      </c>
      <c r="B92" s="46"/>
      <c r="C92" s="53"/>
      <c r="D92" s="20"/>
      <c r="E92" s="20"/>
    </row>
    <row r="93" spans="1:5" x14ac:dyDescent="0.35">
      <c r="A93" s="19" t="s">
        <v>13</v>
      </c>
      <c r="B93" s="46"/>
      <c r="C93" s="53"/>
      <c r="D93" s="20"/>
      <c r="E93" s="20"/>
    </row>
    <row r="94" spans="1:5" x14ac:dyDescent="0.35">
      <c r="A94" s="19" t="s">
        <v>13</v>
      </c>
      <c r="B94" s="20"/>
      <c r="C94" s="20"/>
      <c r="D94" s="20"/>
      <c r="E94" s="20"/>
    </row>
  </sheetData>
  <sortState xmlns:xlrd2="http://schemas.microsoft.com/office/spreadsheetml/2017/richdata2" ref="B9:E12">
    <sortCondition ref="B9:B12"/>
  </sortState>
  <pageMargins left="0.7" right="0.7" top="0.75" bottom="0.75" header="0.3" footer="0.3"/>
  <pageSetup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83"/>
  <sheetViews>
    <sheetView workbookViewId="0">
      <pane ySplit="2" topLeftCell="A3" activePane="bottomLeft" state="frozen"/>
      <selection pane="bottomLeft" activeCell="A7" sqref="A7"/>
    </sheetView>
  </sheetViews>
  <sheetFormatPr defaultColWidth="8.7265625" defaultRowHeight="14.5" x14ac:dyDescent="0.35"/>
  <cols>
    <col min="1" max="1" width="15.54296875" style="26" customWidth="1"/>
    <col min="2" max="3" width="8.7265625" style="51" customWidth="1"/>
    <col min="4" max="4" width="8.7265625" style="4" customWidth="1"/>
    <col min="5" max="5" width="8.7265625" style="27" customWidth="1"/>
    <col min="6" max="10" width="8.7265625" style="26" customWidth="1"/>
    <col min="11" max="16" width="8.7265625" customWidth="1"/>
    <col min="17" max="17" width="8.7265625" style="26" customWidth="1"/>
    <col min="18" max="18" width="8.1796875" style="27" customWidth="1"/>
    <col min="19" max="19" width="8" style="45" customWidth="1"/>
    <col min="20" max="20" width="6.81640625" style="27" customWidth="1"/>
    <col min="21" max="21" width="7.26953125" style="27" customWidth="1"/>
    <col min="22" max="24" width="8.7265625" style="27"/>
    <col min="25" max="25" width="8.7265625" style="51"/>
    <col min="26" max="16384" width="8.7265625" style="26"/>
  </cols>
  <sheetData>
    <row r="1" spans="1:26" x14ac:dyDescent="0.35">
      <c r="A1" s="26" t="s">
        <v>0</v>
      </c>
      <c r="B1" s="51" t="s">
        <v>162</v>
      </c>
      <c r="C1" s="51" t="s">
        <v>161</v>
      </c>
      <c r="D1" s="4" t="s">
        <v>131</v>
      </c>
      <c r="E1" s="27" t="s">
        <v>4</v>
      </c>
      <c r="F1" s="31" t="s">
        <v>4</v>
      </c>
      <c r="G1" s="31" t="s">
        <v>4</v>
      </c>
      <c r="H1" s="31" t="s">
        <v>4</v>
      </c>
      <c r="I1" s="31" t="s">
        <v>4</v>
      </c>
      <c r="J1" s="31" t="s">
        <v>4</v>
      </c>
      <c r="K1" s="35" t="s">
        <v>4</v>
      </c>
      <c r="L1" s="51" t="s">
        <v>4</v>
      </c>
      <c r="M1" s="51"/>
      <c r="N1" s="57"/>
      <c r="O1" s="62"/>
      <c r="P1" s="51"/>
      <c r="Q1" s="99"/>
      <c r="R1" s="100" t="s">
        <v>139</v>
      </c>
      <c r="S1" s="100"/>
      <c r="T1" s="100"/>
      <c r="U1" s="100"/>
      <c r="V1" s="100"/>
      <c r="W1" s="100"/>
      <c r="X1" s="100"/>
      <c r="Y1" s="101"/>
      <c r="Z1" s="101"/>
    </row>
    <row r="2" spans="1:26" ht="15" thickBot="1" x14ac:dyDescent="0.4">
      <c r="E2" s="27">
        <v>1</v>
      </c>
      <c r="F2" s="31">
        <v>2</v>
      </c>
      <c r="G2" s="31">
        <v>3</v>
      </c>
      <c r="H2" s="31">
        <v>4</v>
      </c>
      <c r="I2" s="31">
        <v>5</v>
      </c>
      <c r="J2" s="31">
        <v>6</v>
      </c>
      <c r="K2" s="39">
        <v>7</v>
      </c>
      <c r="L2" s="39">
        <v>8</v>
      </c>
      <c r="M2" s="39"/>
      <c r="N2" s="39"/>
      <c r="O2" s="39"/>
      <c r="P2" s="39"/>
      <c r="Q2" s="99"/>
      <c r="R2" s="100"/>
      <c r="S2" s="100"/>
      <c r="T2" s="100"/>
      <c r="U2" s="100"/>
      <c r="V2" s="100"/>
      <c r="W2" s="100"/>
      <c r="X2" s="100"/>
      <c r="Y2" s="101"/>
      <c r="Z2" s="101"/>
    </row>
    <row r="3" spans="1:26" ht="15.5" thickTop="1" thickBot="1" x14ac:dyDescent="0.4">
      <c r="A3" s="84" t="s">
        <v>182</v>
      </c>
      <c r="B3" s="85"/>
      <c r="C3" s="85"/>
      <c r="D3" s="85" t="s">
        <v>160</v>
      </c>
      <c r="E3" s="90" t="str">
        <f>FindSessionPositions($A3,'Session 1'!$A$1:$BL$30)</f>
        <v>MR</v>
      </c>
      <c r="F3" s="86" t="str">
        <f>FindSessionPositions($A3,'Session 2'!$A$1:$BL$30)</f>
        <v/>
      </c>
      <c r="G3" s="86" t="str">
        <f>FindSessionPositions($A3,'Session 3'!$A$1:$BL$30)</f>
        <v/>
      </c>
      <c r="H3" s="86" t="str">
        <f>FindSessionPositions($A3,'Session 4'!$A$1:$BL$30)</f>
        <v/>
      </c>
      <c r="I3" s="86" t="str">
        <f>FindSessionPositions($A3,'Session 5'!$A$1:$BL$30)</f>
        <v/>
      </c>
      <c r="J3" s="86" t="str">
        <f>FindSessionPositions($A3,'Session 6'!$A$1:$BL$30)</f>
        <v/>
      </c>
      <c r="K3" s="86" t="str">
        <f>FindSessionPositions($A3,'Session 7'!$A$1:$BL$30)</f>
        <v/>
      </c>
      <c r="L3" s="86" t="str">
        <f>FindSessionPositions($A3,'Session 8'!$A$1:$BL$30)</f>
        <v/>
      </c>
      <c r="M3" s="86"/>
      <c r="N3" s="86"/>
      <c r="O3" s="86"/>
      <c r="P3" s="86"/>
      <c r="Q3" s="86"/>
      <c r="R3" s="86" t="str">
        <f t="shared" ref="R3:R43" si="0">"MR " &amp; COUNTIF(E3:P3,"MR")</f>
        <v>MR 1</v>
      </c>
      <c r="S3" s="86" t="str">
        <f t="shared" ref="S3:S43" si="1">"AR " &amp; COUNTIF(E3:P3,"AR")</f>
        <v>AR 0</v>
      </c>
      <c r="T3" s="86" t="str">
        <f t="shared" ref="T3:T43" si="2">"DR " &amp; COUNTIF(E3:P3,"DR")</f>
        <v>DR 0</v>
      </c>
      <c r="U3" s="86" t="str">
        <f t="shared" ref="U3:U43" si="3">"SR " &amp; COUNTIF(E3:P3,"SR")+ COUNTIF(E3:P3,"OO*")</f>
        <v>SR 0</v>
      </c>
      <c r="V3" s="86" t="str">
        <f t="shared" ref="V3:V43" si="4">"CJ " &amp; COUNTIF(E3:P3,"Cj*")</f>
        <v>CJ 0</v>
      </c>
      <c r="W3" s="86" t="str">
        <f t="shared" ref="W3:W43" si="5">"ST "&amp;(COUNTIF(E3:P3,"Se *"))+(COUNTIF(E3:P3,"Te*"))+(COUNTIF(E3:P3,"sj*"))</f>
        <v>ST 0</v>
      </c>
      <c r="X3" s="86" t="str">
        <f t="shared" ref="X3:X43" si="6">"CO " &amp; COUNTIF(E3:P3,"CO")</f>
        <v>CO 0</v>
      </c>
      <c r="Y3" s="86" t="str">
        <f t="shared" ref="Y3:Y43" si="7">"AO " &amp; COUNTIF(E3:P3,"AO")</f>
        <v>AO 0</v>
      </c>
      <c r="Z3" s="87" t="str">
        <f t="shared" ref="Z3:Z66" si="8">"TO " &amp; COUNTIF(E3:P3,"TO*")</f>
        <v>TO 0</v>
      </c>
    </row>
    <row r="4" spans="1:26" ht="16" thickTop="1" x14ac:dyDescent="0.35">
      <c r="A4" s="88" t="s">
        <v>183</v>
      </c>
      <c r="B4" s="89"/>
      <c r="C4" s="89"/>
      <c r="D4" s="89"/>
      <c r="E4" s="90" t="str">
        <f>FindSessionPositions($A4,'Session 1'!$A$1:$BL$30)</f>
        <v>DR</v>
      </c>
      <c r="F4" s="90" t="str">
        <f>FindSessionPositions($A4,'Session 2'!$A$1:$BL$30)</f>
        <v/>
      </c>
      <c r="G4" s="90" t="str">
        <f>FindSessionPositions($A4,'Session 3'!$A$1:$BL$30)</f>
        <v/>
      </c>
      <c r="H4" s="90" t="str">
        <f>FindSessionPositions($A4,'Session 4'!$A$1:$BL$30)</f>
        <v/>
      </c>
      <c r="I4" s="90" t="str">
        <f>FindSessionPositions($A4,'Session 5'!$A$1:$BL$30)</f>
        <v/>
      </c>
      <c r="J4" s="86" t="str">
        <f>FindSessionPositions($A4,'Session 6'!$A$1:$BL$30)</f>
        <v/>
      </c>
      <c r="K4" s="90" t="str">
        <f>FindSessionPositions($A4,'Session 7'!$A$1:$BL$30)</f>
        <v/>
      </c>
      <c r="L4" s="90" t="str">
        <f>FindSessionPositions($A4,'Session 8'!$A$1:$BL$30)</f>
        <v/>
      </c>
      <c r="M4" s="90"/>
      <c r="N4" s="90"/>
      <c r="O4" s="90"/>
      <c r="P4" s="90"/>
      <c r="Q4" s="90"/>
      <c r="R4" s="90" t="str">
        <f t="shared" si="0"/>
        <v>MR 0</v>
      </c>
      <c r="S4" s="90" t="str">
        <f t="shared" si="1"/>
        <v>AR 0</v>
      </c>
      <c r="T4" s="90" t="str">
        <f t="shared" si="2"/>
        <v>DR 1</v>
      </c>
      <c r="U4" s="90" t="str">
        <f t="shared" si="3"/>
        <v>SR 0</v>
      </c>
      <c r="V4" s="90" t="str">
        <f t="shared" si="4"/>
        <v>CJ 0</v>
      </c>
      <c r="W4" s="90" t="str">
        <f t="shared" si="5"/>
        <v>ST 0</v>
      </c>
      <c r="X4" s="90" t="str">
        <f t="shared" si="6"/>
        <v>CO 0</v>
      </c>
      <c r="Y4" s="90" t="str">
        <f t="shared" si="7"/>
        <v>AO 0</v>
      </c>
      <c r="Z4" s="91" t="str">
        <f t="shared" ref="Z4:Z43" si="9">"TO " &amp; COUNTIF(E4:P4,"TO*")</f>
        <v>TO 0</v>
      </c>
    </row>
    <row r="5" spans="1:26" x14ac:dyDescent="0.35">
      <c r="A5" s="92"/>
      <c r="B5" s="89"/>
      <c r="C5" s="89"/>
      <c r="D5" s="89"/>
      <c r="E5" s="90" t="e">
        <f>FindSessionPositions($A5,'Session 1'!$A$1:$BL$30)</f>
        <v>#VALUE!</v>
      </c>
      <c r="F5" s="90" t="e">
        <f>FindSessionPositions($A5,'Session 2'!$A$1:$BL$30)</f>
        <v>#VALUE!</v>
      </c>
      <c r="G5" s="90" t="e">
        <f>FindSessionPositions($A5,'Session 3'!$A$1:$BL$30)</f>
        <v>#VALUE!</v>
      </c>
      <c r="H5" s="90" t="e">
        <f>FindSessionPositions($A5,'Session 4'!$A$1:$BL$30)</f>
        <v>#VALUE!</v>
      </c>
      <c r="I5" s="90" t="e">
        <f>FindSessionPositions($A5,'Session 5'!$A$1:$BL$30)</f>
        <v>#VALUE!</v>
      </c>
      <c r="J5" s="90" t="e">
        <f>FindSessionPositions($A5,'Session 6'!$A$1:$BL$30)</f>
        <v>#VALUE!</v>
      </c>
      <c r="K5" s="90" t="e">
        <f>FindSessionPositions($A5,'Session 7'!$A$1:$BL$30)</f>
        <v>#VALUE!</v>
      </c>
      <c r="L5" s="90" t="e">
        <f>FindSessionPositions($A5,'Session 8'!$A$1:$BL$30)</f>
        <v>#VALUE!</v>
      </c>
      <c r="M5" s="90"/>
      <c r="N5" s="90"/>
      <c r="O5" s="90"/>
      <c r="P5" s="90"/>
      <c r="Q5" s="90"/>
      <c r="R5" s="90" t="str">
        <f t="shared" si="0"/>
        <v>MR 0</v>
      </c>
      <c r="S5" s="90" t="str">
        <f t="shared" si="1"/>
        <v>AR 0</v>
      </c>
      <c r="T5" s="90" t="str">
        <f t="shared" si="2"/>
        <v>DR 0</v>
      </c>
      <c r="U5" s="90" t="str">
        <f t="shared" si="3"/>
        <v>SR 0</v>
      </c>
      <c r="V5" s="90" t="str">
        <f t="shared" si="4"/>
        <v>CJ 0</v>
      </c>
      <c r="W5" s="90" t="str">
        <f t="shared" si="5"/>
        <v>ST 0</v>
      </c>
      <c r="X5" s="90" t="str">
        <f t="shared" si="6"/>
        <v>CO 0</v>
      </c>
      <c r="Y5" s="90" t="str">
        <f t="shared" si="7"/>
        <v>AO 0</v>
      </c>
      <c r="Z5" s="91" t="str">
        <f t="shared" si="9"/>
        <v>TO 0</v>
      </c>
    </row>
    <row r="6" spans="1:26" x14ac:dyDescent="0.35">
      <c r="A6" s="93"/>
      <c r="B6" s="89"/>
      <c r="C6" s="89"/>
      <c r="D6" s="89"/>
      <c r="E6" s="90" t="e">
        <f>FindSessionPositions($A6,'Session 1'!$A$1:$BL$30)</f>
        <v>#VALUE!</v>
      </c>
      <c r="F6" s="90" t="e">
        <f>FindSessionPositions($A6,'Session 2'!$A$1:$BL$30)</f>
        <v>#VALUE!</v>
      </c>
      <c r="G6" s="90" t="e">
        <f>FindSessionPositions($A6,'Session 3'!$A$1:$BL$30)</f>
        <v>#VALUE!</v>
      </c>
      <c r="H6" s="90" t="e">
        <f>FindSessionPositions($A6,'Session 4'!$A$1:$BL$30)</f>
        <v>#VALUE!</v>
      </c>
      <c r="I6" s="90" t="e">
        <f>FindSessionPositions($A6,'Session 5'!$A$1:$BL$30)</f>
        <v>#VALUE!</v>
      </c>
      <c r="J6" s="90" t="e">
        <f>FindSessionPositions($A6,'Session 6'!$A$1:$BL$30)</f>
        <v>#VALUE!</v>
      </c>
      <c r="K6" s="90" t="e">
        <f>FindSessionPositions($A6,'Session 7'!$A$1:$BL$30)</f>
        <v>#VALUE!</v>
      </c>
      <c r="L6" s="90" t="e">
        <f>FindSessionPositions($A6,'Session 8'!$A$1:$BL$30)</f>
        <v>#VALUE!</v>
      </c>
      <c r="M6" s="90"/>
      <c r="N6" s="90"/>
      <c r="O6" s="90"/>
      <c r="P6" s="90"/>
      <c r="Q6" s="90"/>
      <c r="R6" s="90" t="str">
        <f t="shared" si="0"/>
        <v>MR 0</v>
      </c>
      <c r="S6" s="90" t="str">
        <f t="shared" si="1"/>
        <v>AR 0</v>
      </c>
      <c r="T6" s="90" t="str">
        <f t="shared" si="2"/>
        <v>DR 0</v>
      </c>
      <c r="U6" s="90" t="str">
        <f t="shared" si="3"/>
        <v>SR 0</v>
      </c>
      <c r="V6" s="90" t="str">
        <f t="shared" si="4"/>
        <v>CJ 0</v>
      </c>
      <c r="W6" s="90" t="str">
        <f t="shared" si="5"/>
        <v>ST 0</v>
      </c>
      <c r="X6" s="90" t="str">
        <f t="shared" si="6"/>
        <v>CO 0</v>
      </c>
      <c r="Y6" s="90" t="str">
        <f t="shared" si="7"/>
        <v>AO 0</v>
      </c>
      <c r="Z6" s="91" t="str">
        <f t="shared" si="9"/>
        <v>TO 0</v>
      </c>
    </row>
    <row r="7" spans="1:26" ht="15.5" x14ac:dyDescent="0.35">
      <c r="A7" s="88"/>
      <c r="B7" s="89"/>
      <c r="C7" s="89"/>
      <c r="D7" s="89"/>
      <c r="E7" s="90" t="e">
        <f>FindSessionPositions($A7,'Session 1'!$A$1:$BL$30)</f>
        <v>#VALUE!</v>
      </c>
      <c r="F7" s="90" t="e">
        <f>FindSessionPositions($A7,'Session 2'!$A$1:$BL$30)</f>
        <v>#VALUE!</v>
      </c>
      <c r="G7" s="90" t="e">
        <f>FindSessionPositions($A7,'Session 3'!$A$1:$BL$30)</f>
        <v>#VALUE!</v>
      </c>
      <c r="H7" s="90" t="e">
        <f>FindSessionPositions($A7,'Session 4'!$A$1:$BL$30)</f>
        <v>#VALUE!</v>
      </c>
      <c r="I7" s="90" t="e">
        <f>FindSessionPositions($A7,'Session 5'!$A$1:$BL$30)</f>
        <v>#VALUE!</v>
      </c>
      <c r="J7" s="90" t="e">
        <f>FindSessionPositions($A7,'Session 6'!$A$1:$BL$30)</f>
        <v>#VALUE!</v>
      </c>
      <c r="K7" s="90" t="e">
        <f>FindSessionPositions($A7,'Session 7'!$A$1:$BL$30)</f>
        <v>#VALUE!</v>
      </c>
      <c r="L7" s="90" t="e">
        <f>FindSessionPositions($A7,'Session 8'!$A$1:$BL$30)</f>
        <v>#VALUE!</v>
      </c>
      <c r="M7" s="90"/>
      <c r="N7" s="90"/>
      <c r="O7" s="90"/>
      <c r="P7" s="90"/>
      <c r="Q7" s="90"/>
      <c r="R7" s="90" t="str">
        <f t="shared" si="0"/>
        <v>MR 0</v>
      </c>
      <c r="S7" s="90" t="str">
        <f t="shared" si="1"/>
        <v>AR 0</v>
      </c>
      <c r="T7" s="90" t="str">
        <f t="shared" si="2"/>
        <v>DR 0</v>
      </c>
      <c r="U7" s="90" t="str">
        <f t="shared" si="3"/>
        <v>SR 0</v>
      </c>
      <c r="V7" s="90" t="str">
        <f t="shared" si="4"/>
        <v>CJ 0</v>
      </c>
      <c r="W7" s="90" t="str">
        <f t="shared" si="5"/>
        <v>ST 0</v>
      </c>
      <c r="X7" s="90" t="str">
        <f t="shared" si="6"/>
        <v>CO 0</v>
      </c>
      <c r="Y7" s="90" t="str">
        <f t="shared" si="7"/>
        <v>AO 0</v>
      </c>
      <c r="Z7" s="91" t="str">
        <f t="shared" si="9"/>
        <v>TO 0</v>
      </c>
    </row>
    <row r="8" spans="1:26" x14ac:dyDescent="0.35">
      <c r="A8" s="93"/>
      <c r="B8" s="89"/>
      <c r="C8" s="89"/>
      <c r="D8" s="89"/>
      <c r="E8" s="90" t="e">
        <f>FindSessionPositions($A8,'Session 1'!$A$1:$BL$30)</f>
        <v>#VALUE!</v>
      </c>
      <c r="F8" s="90" t="e">
        <f>FindSessionPositions($A8,'Session 2'!$A$1:$BL$30)</f>
        <v>#VALUE!</v>
      </c>
      <c r="G8" s="90" t="e">
        <f>FindSessionPositions($A8,'Session 3'!$A$1:$BL$30)</f>
        <v>#VALUE!</v>
      </c>
      <c r="H8" s="90" t="e">
        <f>FindSessionPositions($A8,'Session 4'!$A$1:$BL$30)</f>
        <v>#VALUE!</v>
      </c>
      <c r="I8" s="90" t="e">
        <f>FindSessionPositions($A8,'Session 5'!$A$1:$BL$30)</f>
        <v>#VALUE!</v>
      </c>
      <c r="J8" s="90" t="e">
        <f>FindSessionPositions($A8,'Session 6'!$A$1:$BL$30)</f>
        <v>#VALUE!</v>
      </c>
      <c r="K8" s="90" t="e">
        <f>FindSessionPositions($A8,'Session 7'!$A$1:$BL$30)</f>
        <v>#VALUE!</v>
      </c>
      <c r="L8" s="90" t="e">
        <f>FindSessionPositions($A8,'Session 8'!$A$1:$BL$30)</f>
        <v>#VALUE!</v>
      </c>
      <c r="M8" s="90"/>
      <c r="N8" s="90"/>
      <c r="O8" s="90"/>
      <c r="P8" s="90"/>
      <c r="Q8" s="90"/>
      <c r="R8" s="90" t="str">
        <f t="shared" si="0"/>
        <v>MR 0</v>
      </c>
      <c r="S8" s="90" t="str">
        <f t="shared" si="1"/>
        <v>AR 0</v>
      </c>
      <c r="T8" s="90" t="str">
        <f t="shared" si="2"/>
        <v>DR 0</v>
      </c>
      <c r="U8" s="90" t="str">
        <f t="shared" si="3"/>
        <v>SR 0</v>
      </c>
      <c r="V8" s="90" t="str">
        <f t="shared" si="4"/>
        <v>CJ 0</v>
      </c>
      <c r="W8" s="90" t="str">
        <f t="shared" si="5"/>
        <v>ST 0</v>
      </c>
      <c r="X8" s="90" t="str">
        <f t="shared" si="6"/>
        <v>CO 0</v>
      </c>
      <c r="Y8" s="90" t="str">
        <f t="shared" si="7"/>
        <v>AO 0</v>
      </c>
      <c r="Z8" s="91" t="str">
        <f t="shared" si="9"/>
        <v>TO 0</v>
      </c>
    </row>
    <row r="9" spans="1:26" ht="15.5" x14ac:dyDescent="0.35">
      <c r="A9" s="94"/>
      <c r="B9" s="89"/>
      <c r="C9" s="89"/>
      <c r="D9" s="89"/>
      <c r="E9" s="90" t="e">
        <f>FindSessionPositions($A9,'Session 1'!$A$1:$BL$30)</f>
        <v>#VALUE!</v>
      </c>
      <c r="F9" s="90" t="e">
        <f>FindSessionPositions($A9,'Session 2'!$A$1:$BL$30)</f>
        <v>#VALUE!</v>
      </c>
      <c r="G9" s="90" t="e">
        <f>FindSessionPositions($A9,'Session 3'!$A$1:$BL$30)</f>
        <v>#VALUE!</v>
      </c>
      <c r="H9" s="90" t="e">
        <f>FindSessionPositions($A9,'Session 4'!$A$1:$BL$30)</f>
        <v>#VALUE!</v>
      </c>
      <c r="I9" s="90" t="e">
        <f>FindSessionPositions($A9,'Session 5'!$A$1:$BL$30)</f>
        <v>#VALUE!</v>
      </c>
      <c r="J9" s="90" t="e">
        <f>FindSessionPositions($A9,'Session 6'!$A$1:$BL$30)</f>
        <v>#VALUE!</v>
      </c>
      <c r="K9" s="90" t="e">
        <f>FindSessionPositions($A9,'Session 7'!$A$1:$BL$30)</f>
        <v>#VALUE!</v>
      </c>
      <c r="L9" s="90" t="e">
        <f>FindSessionPositions($A9,'Session 8'!$A$1:$BL$30)</f>
        <v>#VALUE!</v>
      </c>
      <c r="M9" s="90"/>
      <c r="N9" s="90"/>
      <c r="O9" s="90"/>
      <c r="P9" s="90"/>
      <c r="Q9" s="90"/>
      <c r="R9" s="90" t="str">
        <f t="shared" si="0"/>
        <v>MR 0</v>
      </c>
      <c r="S9" s="90" t="str">
        <f t="shared" si="1"/>
        <v>AR 0</v>
      </c>
      <c r="T9" s="90" t="str">
        <f t="shared" si="2"/>
        <v>DR 0</v>
      </c>
      <c r="U9" s="90" t="str">
        <f t="shared" si="3"/>
        <v>SR 0</v>
      </c>
      <c r="V9" s="90" t="str">
        <f t="shared" si="4"/>
        <v>CJ 0</v>
      </c>
      <c r="W9" s="90" t="str">
        <f t="shared" si="5"/>
        <v>ST 0</v>
      </c>
      <c r="X9" s="90" t="str">
        <f t="shared" si="6"/>
        <v>CO 0</v>
      </c>
      <c r="Y9" s="90" t="str">
        <f t="shared" si="7"/>
        <v>AO 0</v>
      </c>
      <c r="Z9" s="91" t="str">
        <f t="shared" si="9"/>
        <v>TO 0</v>
      </c>
    </row>
    <row r="10" spans="1:26" ht="15.5" x14ac:dyDescent="0.35">
      <c r="A10" s="88"/>
      <c r="B10" s="89"/>
      <c r="C10" s="89"/>
      <c r="D10" s="89"/>
      <c r="E10" s="90" t="e">
        <f>FindSessionPositions($A10,'Session 1'!$A$1:$BL$30)</f>
        <v>#VALUE!</v>
      </c>
      <c r="F10" s="90" t="e">
        <f>FindSessionPositions($A10,'Session 2'!$A$1:$BL$30)</f>
        <v>#VALUE!</v>
      </c>
      <c r="G10" s="90" t="e">
        <f>FindSessionPositions($A10,'Session 3'!$A$1:$BL$30)</f>
        <v>#VALUE!</v>
      </c>
      <c r="H10" s="90" t="e">
        <f>FindSessionPositions($A10,'Session 4'!$A$1:$BL$30)</f>
        <v>#VALUE!</v>
      </c>
      <c r="I10" s="90" t="e">
        <f>FindSessionPositions($A10,'Session 5'!$A$1:$BL$30)</f>
        <v>#VALUE!</v>
      </c>
      <c r="J10" s="90" t="e">
        <f>FindSessionPositions($A10,'Session 6'!$A$1:$BL$30)</f>
        <v>#VALUE!</v>
      </c>
      <c r="K10" s="90" t="e">
        <f>FindSessionPositions($A10,'Session 7'!$A$1:$BL$30)</f>
        <v>#VALUE!</v>
      </c>
      <c r="L10" s="90" t="e">
        <f>FindSessionPositions($A10,'Session 8'!$A$1:$BL$30)</f>
        <v>#VALUE!</v>
      </c>
      <c r="M10" s="90"/>
      <c r="N10" s="90"/>
      <c r="O10" s="90"/>
      <c r="P10" s="90"/>
      <c r="Q10" s="90"/>
      <c r="R10" s="90" t="str">
        <f t="shared" si="0"/>
        <v>MR 0</v>
      </c>
      <c r="S10" s="90" t="str">
        <f t="shared" si="1"/>
        <v>AR 0</v>
      </c>
      <c r="T10" s="90" t="str">
        <f t="shared" si="2"/>
        <v>DR 0</v>
      </c>
      <c r="U10" s="90" t="str">
        <f t="shared" si="3"/>
        <v>SR 0</v>
      </c>
      <c r="V10" s="90" t="str">
        <f t="shared" si="4"/>
        <v>CJ 0</v>
      </c>
      <c r="W10" s="90" t="str">
        <f t="shared" si="5"/>
        <v>ST 0</v>
      </c>
      <c r="X10" s="90" t="str">
        <f t="shared" si="6"/>
        <v>CO 0</v>
      </c>
      <c r="Y10" s="90" t="str">
        <f t="shared" si="7"/>
        <v>AO 0</v>
      </c>
      <c r="Z10" s="91" t="str">
        <f t="shared" si="9"/>
        <v>TO 0</v>
      </c>
    </row>
    <row r="11" spans="1:26" ht="15.5" x14ac:dyDescent="0.35">
      <c r="A11" s="94"/>
      <c r="B11" s="89"/>
      <c r="C11" s="89"/>
      <c r="D11" s="89"/>
      <c r="E11" s="90" t="e">
        <f>FindSessionPositions($A11,'Session 1'!$A$1:$BL$30)</f>
        <v>#VALUE!</v>
      </c>
      <c r="F11" s="90" t="e">
        <f>FindSessionPositions($A11,'Session 2'!$A$1:$BL$30)</f>
        <v>#VALUE!</v>
      </c>
      <c r="G11" s="90" t="e">
        <f>FindSessionPositions($A11,'Session 3'!$A$1:$BL$30)</f>
        <v>#VALUE!</v>
      </c>
      <c r="H11" s="90" t="e">
        <f>FindSessionPositions($A11,'Session 4'!$A$1:$BL$30)</f>
        <v>#VALUE!</v>
      </c>
      <c r="I11" s="90" t="e">
        <f>FindSessionPositions($A11,'Session 5'!$A$1:$BL$30)</f>
        <v>#VALUE!</v>
      </c>
      <c r="J11" s="90" t="e">
        <f>FindSessionPositions($A11,'Session 6'!$A$1:$BL$30)</f>
        <v>#VALUE!</v>
      </c>
      <c r="K11" s="90" t="e">
        <f>FindSessionPositions($A11,'Session 7'!$A$1:$BL$30)</f>
        <v>#VALUE!</v>
      </c>
      <c r="L11" s="90" t="e">
        <f>FindSessionPositions($A11,'Session 8'!$A$1:$BL$30)</f>
        <v>#VALUE!</v>
      </c>
      <c r="M11" s="90"/>
      <c r="N11" s="90"/>
      <c r="O11" s="90"/>
      <c r="P11" s="90"/>
      <c r="Q11" s="90"/>
      <c r="R11" s="90" t="str">
        <f t="shared" si="0"/>
        <v>MR 0</v>
      </c>
      <c r="S11" s="90" t="str">
        <f t="shared" si="1"/>
        <v>AR 0</v>
      </c>
      <c r="T11" s="90" t="str">
        <f t="shared" si="2"/>
        <v>DR 0</v>
      </c>
      <c r="U11" s="90" t="str">
        <f t="shared" si="3"/>
        <v>SR 0</v>
      </c>
      <c r="V11" s="90" t="str">
        <f t="shared" si="4"/>
        <v>CJ 0</v>
      </c>
      <c r="W11" s="90" t="str">
        <f t="shared" si="5"/>
        <v>ST 0</v>
      </c>
      <c r="X11" s="90" t="str">
        <f t="shared" si="6"/>
        <v>CO 0</v>
      </c>
      <c r="Y11" s="90" t="str">
        <f t="shared" si="7"/>
        <v>AO 0</v>
      </c>
      <c r="Z11" s="91" t="str">
        <f t="shared" si="9"/>
        <v>TO 0</v>
      </c>
    </row>
    <row r="12" spans="1:26" x14ac:dyDescent="0.35">
      <c r="A12" s="92"/>
      <c r="B12" s="89"/>
      <c r="C12" s="89"/>
      <c r="D12" s="89"/>
      <c r="E12" s="90" t="e">
        <f>FindSessionPositions($A12,'Session 1'!$A$1:$BL$30)</f>
        <v>#VALUE!</v>
      </c>
      <c r="F12" s="90" t="e">
        <f>FindSessionPositions($A12,'Session 2'!$A$1:$BL$30)</f>
        <v>#VALUE!</v>
      </c>
      <c r="G12" s="90" t="e">
        <f>FindSessionPositions($A12,'Session 3'!$A$1:$BL$30)</f>
        <v>#VALUE!</v>
      </c>
      <c r="H12" s="90" t="e">
        <f>FindSessionPositions($A12,'Session 4'!$A$1:$BL$30)</f>
        <v>#VALUE!</v>
      </c>
      <c r="I12" s="90" t="e">
        <f>FindSessionPositions($A12,'Session 5'!$A$1:$BL$30)</f>
        <v>#VALUE!</v>
      </c>
      <c r="J12" s="90" t="e">
        <f>FindSessionPositions($A12,'Session 6'!$A$1:$BL$30)</f>
        <v>#VALUE!</v>
      </c>
      <c r="K12" s="90" t="e">
        <f>FindSessionPositions($A12,'Session 7'!$A$1:$BL$30)</f>
        <v>#VALUE!</v>
      </c>
      <c r="L12" s="90" t="e">
        <f>FindSessionPositions($A12,'Session 8'!$A$1:$BL$30)</f>
        <v>#VALUE!</v>
      </c>
      <c r="M12" s="90"/>
      <c r="N12" s="90"/>
      <c r="O12" s="90"/>
      <c r="P12" s="90"/>
      <c r="Q12" s="90"/>
      <c r="R12" s="90" t="str">
        <f t="shared" si="0"/>
        <v>MR 0</v>
      </c>
      <c r="S12" s="90" t="str">
        <f t="shared" si="1"/>
        <v>AR 0</v>
      </c>
      <c r="T12" s="90" t="str">
        <f t="shared" si="2"/>
        <v>DR 0</v>
      </c>
      <c r="U12" s="90" t="str">
        <f t="shared" si="3"/>
        <v>SR 0</v>
      </c>
      <c r="V12" s="90" t="str">
        <f t="shared" si="4"/>
        <v>CJ 0</v>
      </c>
      <c r="W12" s="90" t="str">
        <f t="shared" si="5"/>
        <v>ST 0</v>
      </c>
      <c r="X12" s="90" t="str">
        <f t="shared" si="6"/>
        <v>CO 0</v>
      </c>
      <c r="Y12" s="90" t="str">
        <f t="shared" si="7"/>
        <v>AO 0</v>
      </c>
      <c r="Z12" s="91" t="str">
        <f t="shared" si="9"/>
        <v>TO 0</v>
      </c>
    </row>
    <row r="13" spans="1:26" ht="15.5" x14ac:dyDescent="0.35">
      <c r="A13" s="88"/>
      <c r="B13" s="89"/>
      <c r="C13" s="89"/>
      <c r="D13" s="89"/>
      <c r="E13" s="90" t="e">
        <f>FindSessionPositions($A13,'Session 1'!$A$1:$BL$30)</f>
        <v>#VALUE!</v>
      </c>
      <c r="F13" s="90" t="e">
        <f>FindSessionPositions($A13,'Session 2'!$A$1:$BL$30)</f>
        <v>#VALUE!</v>
      </c>
      <c r="G13" s="90" t="e">
        <f>FindSessionPositions($A13,'Session 3'!$A$1:$BL$30)</f>
        <v>#VALUE!</v>
      </c>
      <c r="H13" s="90" t="e">
        <f>FindSessionPositions($A13,'Session 4'!$A$1:$BL$30)</f>
        <v>#VALUE!</v>
      </c>
      <c r="I13" s="90" t="e">
        <f>FindSessionPositions($A13,'Session 5'!$A$1:$BL$30)</f>
        <v>#VALUE!</v>
      </c>
      <c r="J13" s="90" t="e">
        <f>FindSessionPositions($A13,'Session 6'!$A$1:$BL$30)</f>
        <v>#VALUE!</v>
      </c>
      <c r="K13" s="90" t="e">
        <f>FindSessionPositions($A13,'Session 7'!$A$1:$BL$30)</f>
        <v>#VALUE!</v>
      </c>
      <c r="L13" s="90" t="e">
        <f>FindSessionPositions($A13,'Session 8'!$A$1:$BL$30)</f>
        <v>#VALUE!</v>
      </c>
      <c r="M13" s="90"/>
      <c r="N13" s="90"/>
      <c r="O13" s="90"/>
      <c r="P13" s="90"/>
      <c r="Q13" s="90"/>
      <c r="R13" s="90" t="str">
        <f t="shared" si="0"/>
        <v>MR 0</v>
      </c>
      <c r="S13" s="90" t="str">
        <f t="shared" si="1"/>
        <v>AR 0</v>
      </c>
      <c r="T13" s="90" t="str">
        <f t="shared" si="2"/>
        <v>DR 0</v>
      </c>
      <c r="U13" s="90" t="str">
        <f t="shared" si="3"/>
        <v>SR 0</v>
      </c>
      <c r="V13" s="90" t="str">
        <f t="shared" si="4"/>
        <v>CJ 0</v>
      </c>
      <c r="W13" s="90" t="str">
        <f t="shared" si="5"/>
        <v>ST 0</v>
      </c>
      <c r="X13" s="90" t="str">
        <f t="shared" si="6"/>
        <v>CO 0</v>
      </c>
      <c r="Y13" s="90" t="str">
        <f t="shared" si="7"/>
        <v>AO 0</v>
      </c>
      <c r="Z13" s="91" t="str">
        <f t="shared" si="9"/>
        <v>TO 0</v>
      </c>
    </row>
    <row r="14" spans="1:26" ht="15.5" x14ac:dyDescent="0.35">
      <c r="A14" s="94"/>
      <c r="B14" s="89"/>
      <c r="C14" s="89"/>
      <c r="D14" s="89"/>
      <c r="E14" s="90" t="e">
        <f>FindSessionPositions($A14,'Session 1'!$A$1:$BL$30)</f>
        <v>#VALUE!</v>
      </c>
      <c r="F14" s="90" t="e">
        <f>FindSessionPositions($A14,'Session 2'!$A$1:$BL$30)</f>
        <v>#VALUE!</v>
      </c>
      <c r="G14" s="90" t="e">
        <f>FindSessionPositions($A14,'Session 3'!$A$1:$BL$30)</f>
        <v>#VALUE!</v>
      </c>
      <c r="H14" s="90" t="e">
        <f>FindSessionPositions($A14,'Session 4'!$A$1:$BL$30)</f>
        <v>#VALUE!</v>
      </c>
      <c r="I14" s="90" t="e">
        <f>FindSessionPositions($A14,'Session 5'!$A$1:$BL$30)</f>
        <v>#VALUE!</v>
      </c>
      <c r="J14" s="90" t="e">
        <f>FindSessionPositions($A14,'Session 6'!$A$1:$BL$30)</f>
        <v>#VALUE!</v>
      </c>
      <c r="K14" s="90" t="e">
        <f>FindSessionPositions($A14,'Session 7'!$A$1:$BL$30)</f>
        <v>#VALUE!</v>
      </c>
      <c r="L14" s="90" t="e">
        <f>FindSessionPositions($A14,'Session 8'!$A$1:$BL$30)</f>
        <v>#VALUE!</v>
      </c>
      <c r="M14" s="90"/>
      <c r="N14" s="90"/>
      <c r="O14" s="90"/>
      <c r="P14" s="90"/>
      <c r="Q14" s="90"/>
      <c r="R14" s="90" t="str">
        <f t="shared" si="0"/>
        <v>MR 0</v>
      </c>
      <c r="S14" s="90" t="str">
        <f t="shared" si="1"/>
        <v>AR 0</v>
      </c>
      <c r="T14" s="90" t="str">
        <f t="shared" si="2"/>
        <v>DR 0</v>
      </c>
      <c r="U14" s="90" t="str">
        <f t="shared" si="3"/>
        <v>SR 0</v>
      </c>
      <c r="V14" s="90" t="str">
        <f t="shared" si="4"/>
        <v>CJ 0</v>
      </c>
      <c r="W14" s="90" t="str">
        <f t="shared" si="5"/>
        <v>ST 0</v>
      </c>
      <c r="X14" s="90" t="str">
        <f t="shared" si="6"/>
        <v>CO 0</v>
      </c>
      <c r="Y14" s="90" t="str">
        <f t="shared" si="7"/>
        <v>AO 0</v>
      </c>
      <c r="Z14" s="91" t="str">
        <f t="shared" si="9"/>
        <v>TO 0</v>
      </c>
    </row>
    <row r="15" spans="1:26" ht="15.5" x14ac:dyDescent="0.35">
      <c r="A15" s="88"/>
      <c r="B15" s="89"/>
      <c r="C15" s="89"/>
      <c r="D15" s="89"/>
      <c r="E15" s="90" t="e">
        <f>FindSessionPositions($A15,'Session 1'!$A$1:$BL$30)</f>
        <v>#VALUE!</v>
      </c>
      <c r="F15" s="90" t="e">
        <f>FindSessionPositions($A15,'Session 2'!$A$1:$BL$30)</f>
        <v>#VALUE!</v>
      </c>
      <c r="G15" s="90" t="e">
        <f>FindSessionPositions($A15,'Session 3'!$A$1:$BL$30)</f>
        <v>#VALUE!</v>
      </c>
      <c r="H15" s="90" t="e">
        <f>FindSessionPositions($A15,'Session 4'!$A$1:$BL$30)</f>
        <v>#VALUE!</v>
      </c>
      <c r="I15" s="90" t="e">
        <f>FindSessionPositions($A15,'Session 5'!$A$1:$BL$30)</f>
        <v>#VALUE!</v>
      </c>
      <c r="J15" s="90" t="e">
        <f>FindSessionPositions($A15,'Session 6'!$A$1:$BL$30)</f>
        <v>#VALUE!</v>
      </c>
      <c r="K15" s="90" t="e">
        <f>FindSessionPositions($A15,'Session 7'!$A$1:$BL$30)</f>
        <v>#VALUE!</v>
      </c>
      <c r="L15" s="90" t="e">
        <f>FindSessionPositions($A15,'Session 8'!$A$1:$BL$30)</f>
        <v>#VALUE!</v>
      </c>
      <c r="M15" s="90"/>
      <c r="N15" s="90"/>
      <c r="O15" s="90"/>
      <c r="P15" s="90"/>
      <c r="Q15" s="90"/>
      <c r="R15" s="90" t="str">
        <f t="shared" si="0"/>
        <v>MR 0</v>
      </c>
      <c r="S15" s="90" t="str">
        <f t="shared" si="1"/>
        <v>AR 0</v>
      </c>
      <c r="T15" s="90" t="str">
        <f t="shared" si="2"/>
        <v>DR 0</v>
      </c>
      <c r="U15" s="90" t="str">
        <f t="shared" si="3"/>
        <v>SR 0</v>
      </c>
      <c r="V15" s="90" t="str">
        <f t="shared" si="4"/>
        <v>CJ 0</v>
      </c>
      <c r="W15" s="90" t="str">
        <f t="shared" si="5"/>
        <v>ST 0</v>
      </c>
      <c r="X15" s="90" t="str">
        <f t="shared" si="6"/>
        <v>CO 0</v>
      </c>
      <c r="Y15" s="90" t="str">
        <f t="shared" si="7"/>
        <v>AO 0</v>
      </c>
      <c r="Z15" s="91" t="str">
        <f t="shared" si="9"/>
        <v>TO 0</v>
      </c>
    </row>
    <row r="16" spans="1:26" ht="15.5" x14ac:dyDescent="0.35">
      <c r="A16" s="94"/>
      <c r="B16" s="89"/>
      <c r="C16" s="89"/>
      <c r="D16" s="89"/>
      <c r="E16" s="90" t="e">
        <f>FindSessionPositions($A16,'Session 1'!$A$1:$BL$30)</f>
        <v>#VALUE!</v>
      </c>
      <c r="F16" s="90" t="e">
        <f>FindSessionPositions($A16,'Session 2'!$A$1:$BL$30)</f>
        <v>#VALUE!</v>
      </c>
      <c r="G16" s="90" t="e">
        <f>FindSessionPositions($A16,'Session 3'!$A$1:$BL$30)</f>
        <v>#VALUE!</v>
      </c>
      <c r="H16" s="90" t="e">
        <f>FindSessionPositions($A16,'Session 4'!$A$1:$BL$30)</f>
        <v>#VALUE!</v>
      </c>
      <c r="I16" s="90" t="e">
        <f>FindSessionPositions($A16,'Session 5'!$A$1:$BL$30)</f>
        <v>#VALUE!</v>
      </c>
      <c r="J16" s="90" t="e">
        <f>FindSessionPositions($A16,'Session 6'!$A$1:$BL$30)</f>
        <v>#VALUE!</v>
      </c>
      <c r="K16" s="90" t="e">
        <f>FindSessionPositions($A16,'Session 7'!$A$1:$BL$30)</f>
        <v>#VALUE!</v>
      </c>
      <c r="L16" s="90" t="e">
        <f>FindSessionPositions($A16,'Session 8'!$A$1:$BL$30)</f>
        <v>#VALUE!</v>
      </c>
      <c r="M16" s="90"/>
      <c r="N16" s="90"/>
      <c r="O16" s="90"/>
      <c r="P16" s="90"/>
      <c r="Q16" s="90"/>
      <c r="R16" s="90" t="str">
        <f t="shared" si="0"/>
        <v>MR 0</v>
      </c>
      <c r="S16" s="90" t="str">
        <f t="shared" si="1"/>
        <v>AR 0</v>
      </c>
      <c r="T16" s="90" t="str">
        <f t="shared" si="2"/>
        <v>DR 0</v>
      </c>
      <c r="U16" s="90" t="str">
        <f t="shared" si="3"/>
        <v>SR 0</v>
      </c>
      <c r="V16" s="90" t="str">
        <f t="shared" si="4"/>
        <v>CJ 0</v>
      </c>
      <c r="W16" s="90" t="str">
        <f t="shared" si="5"/>
        <v>ST 0</v>
      </c>
      <c r="X16" s="90" t="str">
        <f t="shared" si="6"/>
        <v>CO 0</v>
      </c>
      <c r="Y16" s="90" t="str">
        <f t="shared" si="7"/>
        <v>AO 0</v>
      </c>
      <c r="Z16" s="91" t="str">
        <f t="shared" si="9"/>
        <v>TO 0</v>
      </c>
    </row>
    <row r="17" spans="1:26" ht="15.5" x14ac:dyDescent="0.35">
      <c r="A17" s="94"/>
      <c r="B17" s="89"/>
      <c r="C17" s="89"/>
      <c r="D17" s="89"/>
      <c r="E17" s="90" t="e">
        <f>FindSessionPositions($A17,'Session 1'!$A$1:$BL$30)</f>
        <v>#VALUE!</v>
      </c>
      <c r="F17" s="90" t="e">
        <f>FindSessionPositions($A17,'Session 2'!$A$1:$BL$30)</f>
        <v>#VALUE!</v>
      </c>
      <c r="G17" s="90" t="e">
        <f>FindSessionPositions($A17,'Session 3'!$A$1:$BL$30)</f>
        <v>#VALUE!</v>
      </c>
      <c r="H17" s="90" t="e">
        <f>FindSessionPositions($A17,'Session 4'!$A$1:$BL$30)</f>
        <v>#VALUE!</v>
      </c>
      <c r="I17" s="90" t="e">
        <f>FindSessionPositions($A17,'Session 5'!$A$1:$BL$30)</f>
        <v>#VALUE!</v>
      </c>
      <c r="J17" s="90" t="e">
        <f>FindSessionPositions($A17,'Session 6'!$A$1:$BL$30)</f>
        <v>#VALUE!</v>
      </c>
      <c r="K17" s="90" t="e">
        <f>FindSessionPositions($A17,'Session 7'!$A$1:$BL$30)</f>
        <v>#VALUE!</v>
      </c>
      <c r="L17" s="90" t="e">
        <f>FindSessionPositions($A17,'Session 8'!$A$1:$BL$30)</f>
        <v>#VALUE!</v>
      </c>
      <c r="M17" s="90"/>
      <c r="N17" s="90"/>
      <c r="O17" s="90"/>
      <c r="P17" s="90"/>
      <c r="Q17" s="90"/>
      <c r="R17" s="90" t="str">
        <f t="shared" si="0"/>
        <v>MR 0</v>
      </c>
      <c r="S17" s="90" t="str">
        <f t="shared" si="1"/>
        <v>AR 0</v>
      </c>
      <c r="T17" s="90" t="str">
        <f t="shared" si="2"/>
        <v>DR 0</v>
      </c>
      <c r="U17" s="90" t="str">
        <f t="shared" si="3"/>
        <v>SR 0</v>
      </c>
      <c r="V17" s="90" t="str">
        <f t="shared" si="4"/>
        <v>CJ 0</v>
      </c>
      <c r="W17" s="90" t="str">
        <f t="shared" si="5"/>
        <v>ST 0</v>
      </c>
      <c r="X17" s="90" t="str">
        <f t="shared" si="6"/>
        <v>CO 0</v>
      </c>
      <c r="Y17" s="90" t="str">
        <f t="shared" si="7"/>
        <v>AO 0</v>
      </c>
      <c r="Z17" s="91" t="str">
        <f t="shared" si="9"/>
        <v>TO 0</v>
      </c>
    </row>
    <row r="18" spans="1:26" ht="15.5" x14ac:dyDescent="0.35">
      <c r="A18" s="88"/>
      <c r="B18" s="89"/>
      <c r="C18" s="89"/>
      <c r="D18" s="89"/>
      <c r="E18" s="90" t="e">
        <f>FindSessionPositions($A18,'Session 1'!$A$1:$BL$30)</f>
        <v>#VALUE!</v>
      </c>
      <c r="F18" s="90" t="e">
        <f>FindSessionPositions($A18,'Session 2'!$A$1:$BL$30)</f>
        <v>#VALUE!</v>
      </c>
      <c r="G18" s="90" t="e">
        <f>FindSessionPositions($A18,'Session 3'!$A$1:$BL$30)</f>
        <v>#VALUE!</v>
      </c>
      <c r="H18" s="90" t="e">
        <f>FindSessionPositions($A18,'Session 4'!$A$1:$BL$30)</f>
        <v>#VALUE!</v>
      </c>
      <c r="I18" s="90" t="e">
        <f>FindSessionPositions($A18,'Session 5'!$A$1:$BL$30)</f>
        <v>#VALUE!</v>
      </c>
      <c r="J18" s="90" t="e">
        <f>FindSessionPositions($A18,'Session 6'!$A$1:$BL$30)</f>
        <v>#VALUE!</v>
      </c>
      <c r="K18" s="90" t="e">
        <f>FindSessionPositions($A18,'Session 7'!$A$1:$BL$30)</f>
        <v>#VALUE!</v>
      </c>
      <c r="L18" s="90" t="e">
        <f>FindSessionPositions($A18,'Session 8'!$A$1:$BL$30)</f>
        <v>#VALUE!</v>
      </c>
      <c r="M18" s="90"/>
      <c r="N18" s="90"/>
      <c r="O18" s="90"/>
      <c r="P18" s="90"/>
      <c r="Q18" s="90"/>
      <c r="R18" s="90" t="str">
        <f t="shared" si="0"/>
        <v>MR 0</v>
      </c>
      <c r="S18" s="90" t="str">
        <f t="shared" si="1"/>
        <v>AR 0</v>
      </c>
      <c r="T18" s="90" t="str">
        <f t="shared" si="2"/>
        <v>DR 0</v>
      </c>
      <c r="U18" s="90" t="str">
        <f t="shared" si="3"/>
        <v>SR 0</v>
      </c>
      <c r="V18" s="90" t="str">
        <f t="shared" si="4"/>
        <v>CJ 0</v>
      </c>
      <c r="W18" s="90" t="str">
        <f t="shared" si="5"/>
        <v>ST 0</v>
      </c>
      <c r="X18" s="90" t="str">
        <f t="shared" si="6"/>
        <v>CO 0</v>
      </c>
      <c r="Y18" s="90" t="str">
        <f t="shared" si="7"/>
        <v>AO 0</v>
      </c>
      <c r="Z18" s="91" t="str">
        <f t="shared" si="9"/>
        <v>TO 0</v>
      </c>
    </row>
    <row r="19" spans="1:26" x14ac:dyDescent="0.35">
      <c r="A19" s="92"/>
      <c r="B19" s="89"/>
      <c r="C19" s="89"/>
      <c r="D19" s="89"/>
      <c r="E19" s="90" t="e">
        <f>FindSessionPositions($A19,'Session 1'!$A$1:$BL$30)</f>
        <v>#VALUE!</v>
      </c>
      <c r="F19" s="90" t="e">
        <f>FindSessionPositions($A19,'Session 2'!$A$1:$BL$30)</f>
        <v>#VALUE!</v>
      </c>
      <c r="G19" s="90" t="e">
        <f>FindSessionPositions($A19,'Session 3'!$A$1:$BL$30)</f>
        <v>#VALUE!</v>
      </c>
      <c r="H19" s="90" t="e">
        <f>FindSessionPositions($A19,'Session 4'!$A$1:$BL$30)</f>
        <v>#VALUE!</v>
      </c>
      <c r="I19" s="90" t="e">
        <f>FindSessionPositions($A19,'Session 5'!$A$1:$BL$30)</f>
        <v>#VALUE!</v>
      </c>
      <c r="J19" s="90" t="e">
        <f>FindSessionPositions($A19,'Session 6'!$A$1:$BL$30)</f>
        <v>#VALUE!</v>
      </c>
      <c r="K19" s="90" t="e">
        <f>FindSessionPositions($A19,'Session 7'!$A$1:$BL$30)</f>
        <v>#VALUE!</v>
      </c>
      <c r="L19" s="90" t="e">
        <f>FindSessionPositions($A19,'Session 8'!$A$1:$BL$30)</f>
        <v>#VALUE!</v>
      </c>
      <c r="M19" s="90"/>
      <c r="N19" s="90"/>
      <c r="O19" s="90"/>
      <c r="P19" s="90"/>
      <c r="Q19" s="90"/>
      <c r="R19" s="90" t="str">
        <f t="shared" si="0"/>
        <v>MR 0</v>
      </c>
      <c r="S19" s="90" t="str">
        <f t="shared" si="1"/>
        <v>AR 0</v>
      </c>
      <c r="T19" s="90" t="str">
        <f t="shared" si="2"/>
        <v>DR 0</v>
      </c>
      <c r="U19" s="90" t="str">
        <f t="shared" si="3"/>
        <v>SR 0</v>
      </c>
      <c r="V19" s="90" t="str">
        <f t="shared" si="4"/>
        <v>CJ 0</v>
      </c>
      <c r="W19" s="90" t="str">
        <f t="shared" si="5"/>
        <v>ST 0</v>
      </c>
      <c r="X19" s="90" t="str">
        <f t="shared" si="6"/>
        <v>CO 0</v>
      </c>
      <c r="Y19" s="90" t="str">
        <f t="shared" si="7"/>
        <v>AO 0</v>
      </c>
      <c r="Z19" s="91" t="str">
        <f t="shared" si="9"/>
        <v>TO 0</v>
      </c>
    </row>
    <row r="20" spans="1:26" ht="15.5" x14ac:dyDescent="0.35">
      <c r="A20" s="94"/>
      <c r="B20" s="89"/>
      <c r="C20" s="89"/>
      <c r="D20" s="89"/>
      <c r="E20" s="90" t="e">
        <f>FindSessionPositions($A20,'Session 1'!$A$1:$BL$30)</f>
        <v>#VALUE!</v>
      </c>
      <c r="F20" s="90" t="e">
        <f>FindSessionPositions($A20,'Session 2'!$A$1:$BL$30)</f>
        <v>#VALUE!</v>
      </c>
      <c r="G20" s="90" t="e">
        <f>FindSessionPositions($A20,'Session 3'!$A$1:$BL$30)</f>
        <v>#VALUE!</v>
      </c>
      <c r="H20" s="90" t="e">
        <f>FindSessionPositions($A20,'Session 4'!$A$1:$BL$30)</f>
        <v>#VALUE!</v>
      </c>
      <c r="I20" s="90" t="e">
        <f>FindSessionPositions($A20,'Session 5'!$A$1:$BL$30)</f>
        <v>#VALUE!</v>
      </c>
      <c r="J20" s="90" t="e">
        <f>FindSessionPositions($A20,'Session 6'!$A$1:$BL$30)</f>
        <v>#VALUE!</v>
      </c>
      <c r="K20" s="90" t="e">
        <f>FindSessionPositions($A20,'Session 7'!$A$1:$BL$30)</f>
        <v>#VALUE!</v>
      </c>
      <c r="L20" s="90" t="e">
        <f>FindSessionPositions($A20,'Session 8'!$A$1:$BL$30)</f>
        <v>#VALUE!</v>
      </c>
      <c r="M20" s="90"/>
      <c r="N20" s="90"/>
      <c r="O20" s="90"/>
      <c r="P20" s="90"/>
      <c r="Q20" s="90"/>
      <c r="R20" s="90" t="str">
        <f t="shared" si="0"/>
        <v>MR 0</v>
      </c>
      <c r="S20" s="90" t="str">
        <f t="shared" si="1"/>
        <v>AR 0</v>
      </c>
      <c r="T20" s="90" t="str">
        <f t="shared" si="2"/>
        <v>DR 0</v>
      </c>
      <c r="U20" s="90" t="str">
        <f t="shared" si="3"/>
        <v>SR 0</v>
      </c>
      <c r="V20" s="90" t="str">
        <f t="shared" si="4"/>
        <v>CJ 0</v>
      </c>
      <c r="W20" s="90" t="str">
        <f t="shared" si="5"/>
        <v>ST 0</v>
      </c>
      <c r="X20" s="90" t="str">
        <f t="shared" si="6"/>
        <v>CO 0</v>
      </c>
      <c r="Y20" s="90" t="str">
        <f t="shared" si="7"/>
        <v>AO 0</v>
      </c>
      <c r="Z20" s="91" t="str">
        <f t="shared" si="9"/>
        <v>TO 0</v>
      </c>
    </row>
    <row r="21" spans="1:26" x14ac:dyDescent="0.35">
      <c r="A21" s="93"/>
      <c r="B21" s="89"/>
      <c r="C21" s="89"/>
      <c r="D21" s="89"/>
      <c r="E21" s="90" t="e">
        <f>FindSessionPositions($A21,'Session 1'!$A$1:$BL$30)</f>
        <v>#VALUE!</v>
      </c>
      <c r="F21" s="90" t="e">
        <f>FindSessionPositions($A21,'Session 2'!$A$1:$BL$30)</f>
        <v>#VALUE!</v>
      </c>
      <c r="G21" s="90" t="e">
        <f>FindSessionPositions($A21,'Session 3'!$A$1:$BL$30)</f>
        <v>#VALUE!</v>
      </c>
      <c r="H21" s="90" t="e">
        <f>FindSessionPositions($A21,'Session 4'!$A$1:$BL$30)</f>
        <v>#VALUE!</v>
      </c>
      <c r="I21" s="90" t="e">
        <f>FindSessionPositions($A21,'Session 5'!$A$1:$BL$30)</f>
        <v>#VALUE!</v>
      </c>
      <c r="J21" s="90" t="e">
        <f>FindSessionPositions($A21,'Session 6'!$A$1:$BL$30)</f>
        <v>#VALUE!</v>
      </c>
      <c r="K21" s="90" t="e">
        <f>FindSessionPositions($A21,'Session 7'!$A$1:$BL$30)</f>
        <v>#VALUE!</v>
      </c>
      <c r="L21" s="90" t="e">
        <f>FindSessionPositions($A21,'Session 8'!$A$1:$BL$30)</f>
        <v>#VALUE!</v>
      </c>
      <c r="M21" s="90"/>
      <c r="N21" s="90"/>
      <c r="O21" s="90"/>
      <c r="P21" s="90"/>
      <c r="Q21" s="90"/>
      <c r="R21" s="90" t="str">
        <f t="shared" si="0"/>
        <v>MR 0</v>
      </c>
      <c r="S21" s="90" t="str">
        <f t="shared" si="1"/>
        <v>AR 0</v>
      </c>
      <c r="T21" s="90" t="str">
        <f t="shared" si="2"/>
        <v>DR 0</v>
      </c>
      <c r="U21" s="90" t="str">
        <f t="shared" si="3"/>
        <v>SR 0</v>
      </c>
      <c r="V21" s="90" t="str">
        <f t="shared" si="4"/>
        <v>CJ 0</v>
      </c>
      <c r="W21" s="90" t="str">
        <f t="shared" si="5"/>
        <v>ST 0</v>
      </c>
      <c r="X21" s="90" t="str">
        <f t="shared" si="6"/>
        <v>CO 0</v>
      </c>
      <c r="Y21" s="90" t="str">
        <f t="shared" si="7"/>
        <v>AO 0</v>
      </c>
      <c r="Z21" s="91" t="str">
        <f t="shared" si="9"/>
        <v>TO 0</v>
      </c>
    </row>
    <row r="22" spans="1:26" ht="15.5" x14ac:dyDescent="0.35">
      <c r="A22" s="88"/>
      <c r="B22" s="89"/>
      <c r="C22" s="89"/>
      <c r="D22" s="89"/>
      <c r="E22" s="90" t="e">
        <f>FindSessionPositions($A22,'Session 1'!$A$1:$BL$30)</f>
        <v>#VALUE!</v>
      </c>
      <c r="F22" s="90" t="e">
        <f>FindSessionPositions($A22,'Session 2'!$A$1:$BL$30)</f>
        <v>#VALUE!</v>
      </c>
      <c r="G22" s="90" t="e">
        <f>FindSessionPositions($A22,'Session 3'!$A$1:$BL$30)</f>
        <v>#VALUE!</v>
      </c>
      <c r="H22" s="90" t="e">
        <f>FindSessionPositions($A22,'Session 4'!$A$1:$BL$30)</f>
        <v>#VALUE!</v>
      </c>
      <c r="I22" s="90" t="e">
        <f>FindSessionPositions($A22,'Session 5'!$A$1:$BL$30)</f>
        <v>#VALUE!</v>
      </c>
      <c r="J22" s="90" t="e">
        <f>FindSessionPositions($A22,'Session 6'!$A$1:$BL$30)</f>
        <v>#VALUE!</v>
      </c>
      <c r="K22" s="90" t="e">
        <f>FindSessionPositions($A22,'Session 7'!$A$1:$BL$30)</f>
        <v>#VALUE!</v>
      </c>
      <c r="L22" s="90" t="e">
        <f>FindSessionPositions($A22,'Session 8'!$A$1:$BL$30)</f>
        <v>#VALUE!</v>
      </c>
      <c r="M22" s="90"/>
      <c r="N22" s="90"/>
      <c r="O22" s="90"/>
      <c r="P22" s="90"/>
      <c r="Q22" s="90"/>
      <c r="R22" s="90" t="str">
        <f t="shared" si="0"/>
        <v>MR 0</v>
      </c>
      <c r="S22" s="90" t="str">
        <f t="shared" si="1"/>
        <v>AR 0</v>
      </c>
      <c r="T22" s="90" t="str">
        <f t="shared" si="2"/>
        <v>DR 0</v>
      </c>
      <c r="U22" s="90" t="str">
        <f t="shared" si="3"/>
        <v>SR 0</v>
      </c>
      <c r="V22" s="90" t="str">
        <f t="shared" si="4"/>
        <v>CJ 0</v>
      </c>
      <c r="W22" s="90" t="str">
        <f t="shared" si="5"/>
        <v>ST 0</v>
      </c>
      <c r="X22" s="90" t="str">
        <f t="shared" si="6"/>
        <v>CO 0</v>
      </c>
      <c r="Y22" s="90" t="str">
        <f t="shared" si="7"/>
        <v>AO 0</v>
      </c>
      <c r="Z22" s="91" t="str">
        <f t="shared" si="9"/>
        <v>TO 0</v>
      </c>
    </row>
    <row r="23" spans="1:26" ht="15.5" x14ac:dyDescent="0.35">
      <c r="A23" s="88"/>
      <c r="B23" s="89"/>
      <c r="C23" s="89"/>
      <c r="D23" s="89"/>
      <c r="E23" s="90" t="e">
        <f>FindSessionPositions($A23,'Session 1'!$A$1:$BL$30)</f>
        <v>#VALUE!</v>
      </c>
      <c r="F23" s="90" t="e">
        <f>FindSessionPositions($A23,'Session 2'!$A$1:$BL$30)</f>
        <v>#VALUE!</v>
      </c>
      <c r="G23" s="90" t="e">
        <f>FindSessionPositions($A23,'Session 3'!$A$1:$BL$30)</f>
        <v>#VALUE!</v>
      </c>
      <c r="H23" s="90" t="e">
        <f>FindSessionPositions($A23,'Session 4'!$A$1:$BL$30)</f>
        <v>#VALUE!</v>
      </c>
      <c r="I23" s="90" t="e">
        <f>FindSessionPositions($A23,'Session 5'!$A$1:$BL$30)</f>
        <v>#VALUE!</v>
      </c>
      <c r="J23" s="90" t="e">
        <f>FindSessionPositions($A23,'Session 6'!$A$1:$BL$30)</f>
        <v>#VALUE!</v>
      </c>
      <c r="K23" s="90" t="e">
        <f>FindSessionPositions($A23,'Session 7'!$A$1:$BL$30)</f>
        <v>#VALUE!</v>
      </c>
      <c r="L23" s="90" t="e">
        <f>FindSessionPositions($A23,'Session 8'!$A$1:$BL$30)</f>
        <v>#VALUE!</v>
      </c>
      <c r="M23" s="90"/>
      <c r="N23" s="90"/>
      <c r="O23" s="90"/>
      <c r="P23" s="90"/>
      <c r="Q23" s="90"/>
      <c r="R23" s="90" t="str">
        <f t="shared" si="0"/>
        <v>MR 0</v>
      </c>
      <c r="S23" s="90" t="str">
        <f t="shared" si="1"/>
        <v>AR 0</v>
      </c>
      <c r="T23" s="90" t="str">
        <f t="shared" si="2"/>
        <v>DR 0</v>
      </c>
      <c r="U23" s="90" t="str">
        <f t="shared" si="3"/>
        <v>SR 0</v>
      </c>
      <c r="V23" s="90" t="str">
        <f t="shared" si="4"/>
        <v>CJ 0</v>
      </c>
      <c r="W23" s="90" t="str">
        <f t="shared" si="5"/>
        <v>ST 0</v>
      </c>
      <c r="X23" s="90" t="str">
        <f t="shared" si="6"/>
        <v>CO 0</v>
      </c>
      <c r="Y23" s="90" t="str">
        <f t="shared" si="7"/>
        <v>AO 0</v>
      </c>
      <c r="Z23" s="91" t="str">
        <f t="shared" si="9"/>
        <v>TO 0</v>
      </c>
    </row>
    <row r="24" spans="1:26" x14ac:dyDescent="0.35">
      <c r="A24" s="93"/>
      <c r="B24" s="89"/>
      <c r="C24" s="89"/>
      <c r="D24" s="89"/>
      <c r="E24" s="90" t="e">
        <f>FindSessionPositions($A24,'Session 1'!$A$1:$BL$30)</f>
        <v>#VALUE!</v>
      </c>
      <c r="F24" s="90" t="e">
        <f>FindSessionPositions($A24,'Session 2'!$A$1:$BL$30)</f>
        <v>#VALUE!</v>
      </c>
      <c r="G24" s="90" t="e">
        <f>FindSessionPositions($A24,'Session 3'!$A$1:$BL$30)</f>
        <v>#VALUE!</v>
      </c>
      <c r="H24" s="90" t="e">
        <f>FindSessionPositions($A24,'Session 4'!$A$1:$BL$30)</f>
        <v>#VALUE!</v>
      </c>
      <c r="I24" s="90" t="e">
        <f>FindSessionPositions($A24,'Session 5'!$A$1:$BL$30)</f>
        <v>#VALUE!</v>
      </c>
      <c r="J24" s="90" t="e">
        <f>FindSessionPositions($A24,'Session 6'!$A$1:$BL$30)</f>
        <v>#VALUE!</v>
      </c>
      <c r="K24" s="90" t="e">
        <f>FindSessionPositions($A24,'Session 7'!$A$1:$BL$30)</f>
        <v>#VALUE!</v>
      </c>
      <c r="L24" s="90" t="e">
        <f>FindSessionPositions($A24,'Session 8'!$A$1:$BL$30)</f>
        <v>#VALUE!</v>
      </c>
      <c r="M24" s="90"/>
      <c r="N24" s="90"/>
      <c r="O24" s="90"/>
      <c r="P24" s="90"/>
      <c r="Q24" s="90"/>
      <c r="R24" s="90" t="str">
        <f t="shared" si="0"/>
        <v>MR 0</v>
      </c>
      <c r="S24" s="90" t="str">
        <f t="shared" si="1"/>
        <v>AR 0</v>
      </c>
      <c r="T24" s="90" t="str">
        <f t="shared" si="2"/>
        <v>DR 0</v>
      </c>
      <c r="U24" s="90" t="str">
        <f t="shared" si="3"/>
        <v>SR 0</v>
      </c>
      <c r="V24" s="90" t="str">
        <f t="shared" si="4"/>
        <v>CJ 0</v>
      </c>
      <c r="W24" s="90" t="str">
        <f t="shared" si="5"/>
        <v>ST 0</v>
      </c>
      <c r="X24" s="90" t="str">
        <f t="shared" si="6"/>
        <v>CO 0</v>
      </c>
      <c r="Y24" s="90" t="str">
        <f t="shared" si="7"/>
        <v>AO 0</v>
      </c>
      <c r="Z24" s="91" t="str">
        <f t="shared" si="9"/>
        <v>TO 0</v>
      </c>
    </row>
    <row r="25" spans="1:26" ht="15.5" x14ac:dyDescent="0.35">
      <c r="A25" s="88"/>
      <c r="B25" s="89"/>
      <c r="C25" s="89"/>
      <c r="D25" s="89"/>
      <c r="E25" s="90" t="e">
        <f>FindSessionPositions($A25,'Session 1'!$A$1:$BL$30)</f>
        <v>#VALUE!</v>
      </c>
      <c r="F25" s="90" t="e">
        <f>FindSessionPositions($A25,'Session 2'!$A$1:$BL$30)</f>
        <v>#VALUE!</v>
      </c>
      <c r="G25" s="90" t="e">
        <f>FindSessionPositions($A25,'Session 3'!$A$1:$BL$30)</f>
        <v>#VALUE!</v>
      </c>
      <c r="H25" s="90" t="e">
        <f>FindSessionPositions($A25,'Session 4'!$A$1:$BL$30)</f>
        <v>#VALUE!</v>
      </c>
      <c r="I25" s="90" t="e">
        <f>FindSessionPositions($A25,'Session 5'!$A$1:$BL$30)</f>
        <v>#VALUE!</v>
      </c>
      <c r="J25" s="90" t="e">
        <f>FindSessionPositions($A25,'Session 6'!$A$1:$BL$30)</f>
        <v>#VALUE!</v>
      </c>
      <c r="K25" s="90" t="e">
        <f>FindSessionPositions($A25,'Session 7'!$A$1:$BL$30)</f>
        <v>#VALUE!</v>
      </c>
      <c r="L25" s="90" t="e">
        <f>FindSessionPositions($A25,'Session 8'!$A$1:$BL$30)</f>
        <v>#VALUE!</v>
      </c>
      <c r="M25" s="90"/>
      <c r="N25" s="90"/>
      <c r="O25" s="90"/>
      <c r="P25" s="90"/>
      <c r="Q25" s="90"/>
      <c r="R25" s="90" t="str">
        <f t="shared" si="0"/>
        <v>MR 0</v>
      </c>
      <c r="S25" s="90" t="str">
        <f t="shared" si="1"/>
        <v>AR 0</v>
      </c>
      <c r="T25" s="90" t="str">
        <f t="shared" si="2"/>
        <v>DR 0</v>
      </c>
      <c r="U25" s="90" t="str">
        <f t="shared" si="3"/>
        <v>SR 0</v>
      </c>
      <c r="V25" s="90" t="str">
        <f t="shared" si="4"/>
        <v>CJ 0</v>
      </c>
      <c r="W25" s="90" t="str">
        <f t="shared" si="5"/>
        <v>ST 0</v>
      </c>
      <c r="X25" s="90" t="str">
        <f t="shared" si="6"/>
        <v>CO 0</v>
      </c>
      <c r="Y25" s="90" t="str">
        <f t="shared" si="7"/>
        <v>AO 0</v>
      </c>
      <c r="Z25" s="91" t="str">
        <f t="shared" si="9"/>
        <v>TO 0</v>
      </c>
    </row>
    <row r="26" spans="1:26" ht="15.5" x14ac:dyDescent="0.35">
      <c r="A26" s="94"/>
      <c r="B26" s="89"/>
      <c r="C26" s="89"/>
      <c r="D26" s="89"/>
      <c r="E26" s="90" t="e">
        <f>FindSessionPositions($A26,'Session 1'!$A$1:$BL$30)</f>
        <v>#VALUE!</v>
      </c>
      <c r="F26" s="90" t="e">
        <f>FindSessionPositions($A26,'Session 2'!$A$1:$BL$30)</f>
        <v>#VALUE!</v>
      </c>
      <c r="G26" s="90" t="e">
        <f>FindSessionPositions($A26,'Session 3'!$A$1:$BL$30)</f>
        <v>#VALUE!</v>
      </c>
      <c r="H26" s="90" t="e">
        <f>FindSessionPositions($A26,'Session 4'!$A$1:$BL$30)</f>
        <v>#VALUE!</v>
      </c>
      <c r="I26" s="90" t="e">
        <f>FindSessionPositions($A26,'Session 5'!$A$1:$BL$30)</f>
        <v>#VALUE!</v>
      </c>
      <c r="J26" s="90" t="e">
        <f>FindSessionPositions($A26,'Session 6'!$A$1:$BL$30)</f>
        <v>#VALUE!</v>
      </c>
      <c r="K26" s="90" t="e">
        <f>FindSessionPositions($A26,'Session 7'!$A$1:$BL$30)</f>
        <v>#VALUE!</v>
      </c>
      <c r="L26" s="90" t="e">
        <f>FindSessionPositions($A26,'Session 8'!$A$1:$BL$30)</f>
        <v>#VALUE!</v>
      </c>
      <c r="M26" s="90"/>
      <c r="N26" s="90"/>
      <c r="O26" s="90"/>
      <c r="P26" s="90"/>
      <c r="Q26" s="90"/>
      <c r="R26" s="90" t="str">
        <f t="shared" si="0"/>
        <v>MR 0</v>
      </c>
      <c r="S26" s="90" t="str">
        <f t="shared" si="1"/>
        <v>AR 0</v>
      </c>
      <c r="T26" s="90" t="str">
        <f t="shared" si="2"/>
        <v>DR 0</v>
      </c>
      <c r="U26" s="90" t="str">
        <f t="shared" si="3"/>
        <v>SR 0</v>
      </c>
      <c r="V26" s="90" t="str">
        <f t="shared" si="4"/>
        <v>CJ 0</v>
      </c>
      <c r="W26" s="90" t="str">
        <f t="shared" si="5"/>
        <v>ST 0</v>
      </c>
      <c r="X26" s="90" t="str">
        <f t="shared" si="6"/>
        <v>CO 0</v>
      </c>
      <c r="Y26" s="90" t="str">
        <f t="shared" si="7"/>
        <v>AO 0</v>
      </c>
      <c r="Z26" s="91" t="str">
        <f t="shared" si="9"/>
        <v>TO 0</v>
      </c>
    </row>
    <row r="27" spans="1:26" ht="15.5" x14ac:dyDescent="0.35">
      <c r="A27" s="88"/>
      <c r="B27" s="89"/>
      <c r="C27" s="89"/>
      <c r="D27" s="89"/>
      <c r="E27" s="90" t="e">
        <f>FindSessionPositions($A27,'Session 1'!$A$1:$BL$30)</f>
        <v>#VALUE!</v>
      </c>
      <c r="F27" s="90" t="e">
        <f>FindSessionPositions($A27,'Session 2'!$A$1:$BL$30)</f>
        <v>#VALUE!</v>
      </c>
      <c r="G27" s="90" t="e">
        <f>FindSessionPositions($A27,'Session 3'!$A$1:$BL$30)</f>
        <v>#VALUE!</v>
      </c>
      <c r="H27" s="90" t="e">
        <f>FindSessionPositions($A27,'Session 4'!$A$1:$BL$30)</f>
        <v>#VALUE!</v>
      </c>
      <c r="I27" s="90" t="e">
        <f>FindSessionPositions($A27,'Session 5'!$A$1:$BL$30)</f>
        <v>#VALUE!</v>
      </c>
      <c r="J27" s="90" t="e">
        <f>FindSessionPositions($A27,'Session 6'!$A$1:$BL$30)</f>
        <v>#VALUE!</v>
      </c>
      <c r="K27" s="90" t="e">
        <f>FindSessionPositions($A27,'Session 7'!$A$1:$BL$30)</f>
        <v>#VALUE!</v>
      </c>
      <c r="L27" s="90" t="e">
        <f>FindSessionPositions($A27,'Session 8'!$A$1:$BL$30)</f>
        <v>#VALUE!</v>
      </c>
      <c r="M27" s="90"/>
      <c r="N27" s="90"/>
      <c r="O27" s="90"/>
      <c r="P27" s="90"/>
      <c r="Q27" s="90"/>
      <c r="R27" s="90" t="str">
        <f t="shared" si="0"/>
        <v>MR 0</v>
      </c>
      <c r="S27" s="90" t="str">
        <f t="shared" si="1"/>
        <v>AR 0</v>
      </c>
      <c r="T27" s="90" t="str">
        <f t="shared" si="2"/>
        <v>DR 0</v>
      </c>
      <c r="U27" s="90" t="str">
        <f t="shared" si="3"/>
        <v>SR 0</v>
      </c>
      <c r="V27" s="90" t="str">
        <f t="shared" si="4"/>
        <v>CJ 0</v>
      </c>
      <c r="W27" s="90" t="str">
        <f t="shared" si="5"/>
        <v>ST 0</v>
      </c>
      <c r="X27" s="90" t="str">
        <f t="shared" si="6"/>
        <v>CO 0</v>
      </c>
      <c r="Y27" s="90" t="str">
        <f t="shared" si="7"/>
        <v>AO 0</v>
      </c>
      <c r="Z27" s="91" t="str">
        <f t="shared" si="9"/>
        <v>TO 0</v>
      </c>
    </row>
    <row r="28" spans="1:26" ht="15.5" x14ac:dyDescent="0.35">
      <c r="A28" s="94"/>
      <c r="B28" s="89"/>
      <c r="C28" s="89"/>
      <c r="D28" s="89"/>
      <c r="E28" s="90" t="e">
        <f>FindSessionPositions($A28,'Session 1'!$A$1:$BL$30)</f>
        <v>#VALUE!</v>
      </c>
      <c r="F28" s="90" t="e">
        <f>FindSessionPositions($A28,'Session 2'!$A$1:$BL$30)</f>
        <v>#VALUE!</v>
      </c>
      <c r="G28" s="90" t="e">
        <f>FindSessionPositions($A28,'Session 3'!$A$1:$BL$30)</f>
        <v>#VALUE!</v>
      </c>
      <c r="H28" s="90" t="e">
        <f>FindSessionPositions($A28,'Session 4'!$A$1:$BL$30)</f>
        <v>#VALUE!</v>
      </c>
      <c r="I28" s="90" t="e">
        <f>FindSessionPositions($A28,'Session 5'!$A$1:$BL$30)</f>
        <v>#VALUE!</v>
      </c>
      <c r="J28" s="90" t="e">
        <f>FindSessionPositions($A28,'Session 6'!$A$1:$BL$30)</f>
        <v>#VALUE!</v>
      </c>
      <c r="K28" s="90" t="e">
        <f>FindSessionPositions($A28,'Session 7'!$A$1:$BL$30)</f>
        <v>#VALUE!</v>
      </c>
      <c r="L28" s="90" t="e">
        <f>FindSessionPositions($A28,'Session 8'!$A$1:$BL$30)</f>
        <v>#VALUE!</v>
      </c>
      <c r="M28" s="90"/>
      <c r="N28" s="90"/>
      <c r="O28" s="90"/>
      <c r="P28" s="90"/>
      <c r="Q28" s="90"/>
      <c r="R28" s="90" t="str">
        <f t="shared" si="0"/>
        <v>MR 0</v>
      </c>
      <c r="S28" s="90" t="str">
        <f t="shared" si="1"/>
        <v>AR 0</v>
      </c>
      <c r="T28" s="90" t="str">
        <f t="shared" si="2"/>
        <v>DR 0</v>
      </c>
      <c r="U28" s="90" t="str">
        <f t="shared" si="3"/>
        <v>SR 0</v>
      </c>
      <c r="V28" s="90" t="str">
        <f t="shared" si="4"/>
        <v>CJ 0</v>
      </c>
      <c r="W28" s="90" t="str">
        <f t="shared" si="5"/>
        <v>ST 0</v>
      </c>
      <c r="X28" s="90" t="str">
        <f t="shared" si="6"/>
        <v>CO 0</v>
      </c>
      <c r="Y28" s="90" t="str">
        <f t="shared" si="7"/>
        <v>AO 0</v>
      </c>
      <c r="Z28" s="91" t="str">
        <f t="shared" si="9"/>
        <v>TO 0</v>
      </c>
    </row>
    <row r="29" spans="1:26" ht="15.5" x14ac:dyDescent="0.35">
      <c r="A29" s="88"/>
      <c r="B29" s="89"/>
      <c r="C29" s="89"/>
      <c r="D29" s="89"/>
      <c r="E29" s="90" t="e">
        <f>FindSessionPositions($A29,'Session 1'!$A$1:$BL$30)</f>
        <v>#VALUE!</v>
      </c>
      <c r="F29" s="90" t="e">
        <f>FindSessionPositions($A29,'Session 2'!$A$1:$BL$30)</f>
        <v>#VALUE!</v>
      </c>
      <c r="G29" s="90" t="e">
        <f>FindSessionPositions($A29,'Session 3'!$A$1:$BL$30)</f>
        <v>#VALUE!</v>
      </c>
      <c r="H29" s="90" t="e">
        <f>FindSessionPositions($A29,'Session 4'!$A$1:$BL$30)</f>
        <v>#VALUE!</v>
      </c>
      <c r="I29" s="90" t="e">
        <f>FindSessionPositions($A29,'Session 5'!$A$1:$BL$30)</f>
        <v>#VALUE!</v>
      </c>
      <c r="J29" s="90" t="e">
        <f>FindSessionPositions($A29,'Session 6'!$A$1:$BL$30)</f>
        <v>#VALUE!</v>
      </c>
      <c r="K29" s="90" t="e">
        <f>FindSessionPositions($A29,'Session 7'!$A$1:$BL$30)</f>
        <v>#VALUE!</v>
      </c>
      <c r="L29" s="90" t="e">
        <f>FindSessionPositions($A29,'Session 8'!$A$1:$BL$30)</f>
        <v>#VALUE!</v>
      </c>
      <c r="M29" s="90"/>
      <c r="N29" s="90"/>
      <c r="O29" s="90"/>
      <c r="P29" s="90"/>
      <c r="Q29" s="90"/>
      <c r="R29" s="90" t="str">
        <f t="shared" si="0"/>
        <v>MR 0</v>
      </c>
      <c r="S29" s="90" t="str">
        <f t="shared" si="1"/>
        <v>AR 0</v>
      </c>
      <c r="T29" s="90" t="str">
        <f t="shared" si="2"/>
        <v>DR 0</v>
      </c>
      <c r="U29" s="90" t="str">
        <f t="shared" si="3"/>
        <v>SR 0</v>
      </c>
      <c r="V29" s="90" t="str">
        <f t="shared" si="4"/>
        <v>CJ 0</v>
      </c>
      <c r="W29" s="90" t="str">
        <f t="shared" si="5"/>
        <v>ST 0</v>
      </c>
      <c r="X29" s="90" t="str">
        <f t="shared" si="6"/>
        <v>CO 0</v>
      </c>
      <c r="Y29" s="90" t="str">
        <f t="shared" si="7"/>
        <v>AO 0</v>
      </c>
      <c r="Z29" s="91" t="str">
        <f t="shared" si="9"/>
        <v>TO 0</v>
      </c>
    </row>
    <row r="30" spans="1:26" ht="15.5" x14ac:dyDescent="0.35">
      <c r="A30" s="94"/>
      <c r="B30" s="89"/>
      <c r="C30" s="89"/>
      <c r="D30" s="89"/>
      <c r="E30" s="90" t="e">
        <f>FindSessionPositions($A30,'Session 1'!$A$1:$BL$30)</f>
        <v>#VALUE!</v>
      </c>
      <c r="F30" s="90" t="e">
        <f>FindSessionPositions($A30,'Session 2'!$A$1:$BL$30)</f>
        <v>#VALUE!</v>
      </c>
      <c r="G30" s="90" t="e">
        <f>FindSessionPositions($A30,'Session 3'!$A$1:$BL$30)</f>
        <v>#VALUE!</v>
      </c>
      <c r="H30" s="90" t="e">
        <f>FindSessionPositions($A30,'Session 4'!$A$1:$BL$30)</f>
        <v>#VALUE!</v>
      </c>
      <c r="I30" s="90" t="e">
        <f>FindSessionPositions($A30,'Session 5'!$A$1:$BL$30)</f>
        <v>#VALUE!</v>
      </c>
      <c r="J30" s="90" t="e">
        <f>FindSessionPositions($A30,'Session 6'!$A$1:$BL$30)</f>
        <v>#VALUE!</v>
      </c>
      <c r="K30" s="90" t="e">
        <f>FindSessionPositions($A30,'Session 7'!$A$1:$BL$30)</f>
        <v>#VALUE!</v>
      </c>
      <c r="L30" s="90" t="e">
        <f>FindSessionPositions($A30,'Session 8'!$A$1:$BL$30)</f>
        <v>#VALUE!</v>
      </c>
      <c r="M30" s="90"/>
      <c r="N30" s="90"/>
      <c r="O30" s="90"/>
      <c r="P30" s="90"/>
      <c r="Q30" s="90"/>
      <c r="R30" s="90" t="str">
        <f t="shared" si="0"/>
        <v>MR 0</v>
      </c>
      <c r="S30" s="90" t="str">
        <f t="shared" si="1"/>
        <v>AR 0</v>
      </c>
      <c r="T30" s="90" t="str">
        <f t="shared" si="2"/>
        <v>DR 0</v>
      </c>
      <c r="U30" s="90" t="str">
        <f t="shared" si="3"/>
        <v>SR 0</v>
      </c>
      <c r="V30" s="90" t="str">
        <f t="shared" si="4"/>
        <v>CJ 0</v>
      </c>
      <c r="W30" s="90" t="str">
        <f t="shared" si="5"/>
        <v>ST 0</v>
      </c>
      <c r="X30" s="90" t="str">
        <f t="shared" si="6"/>
        <v>CO 0</v>
      </c>
      <c r="Y30" s="90" t="str">
        <f t="shared" si="7"/>
        <v>AO 0</v>
      </c>
      <c r="Z30" s="91" t="str">
        <f t="shared" si="9"/>
        <v>TO 0</v>
      </c>
    </row>
    <row r="31" spans="1:26" ht="15.5" x14ac:dyDescent="0.35">
      <c r="A31" s="88"/>
      <c r="B31" s="89"/>
      <c r="C31" s="89"/>
      <c r="D31" s="89"/>
      <c r="E31" s="90" t="e">
        <f>FindSessionPositions($A31,'Session 1'!$A$1:$BL$30)</f>
        <v>#VALUE!</v>
      </c>
      <c r="F31" s="90" t="e">
        <f>FindSessionPositions($A31,'Session 2'!$A$1:$BL$30)</f>
        <v>#VALUE!</v>
      </c>
      <c r="G31" s="90" t="e">
        <f>FindSessionPositions($A31,'Session 3'!$A$1:$BL$30)</f>
        <v>#VALUE!</v>
      </c>
      <c r="H31" s="90" t="e">
        <f>FindSessionPositions($A31,'Session 4'!$A$1:$BL$30)</f>
        <v>#VALUE!</v>
      </c>
      <c r="I31" s="90" t="e">
        <f>FindSessionPositions($A31,'Session 5'!$A$1:$BL$30)</f>
        <v>#VALUE!</v>
      </c>
      <c r="J31" s="90" t="e">
        <f>FindSessionPositions($A31,'Session 6'!$A$1:$BL$30)</f>
        <v>#VALUE!</v>
      </c>
      <c r="K31" s="90" t="e">
        <f>FindSessionPositions($A31,'Session 7'!$A$1:$BL$30)</f>
        <v>#VALUE!</v>
      </c>
      <c r="L31" s="90" t="e">
        <f>FindSessionPositions($A31,'Session 8'!$A$1:$BL$30)</f>
        <v>#VALUE!</v>
      </c>
      <c r="M31" s="90"/>
      <c r="N31" s="90"/>
      <c r="O31" s="90"/>
      <c r="P31" s="90"/>
      <c r="Q31" s="90"/>
      <c r="R31" s="90" t="str">
        <f t="shared" si="0"/>
        <v>MR 0</v>
      </c>
      <c r="S31" s="90" t="str">
        <f t="shared" si="1"/>
        <v>AR 0</v>
      </c>
      <c r="T31" s="90" t="str">
        <f t="shared" si="2"/>
        <v>DR 0</v>
      </c>
      <c r="U31" s="90" t="str">
        <f t="shared" si="3"/>
        <v>SR 0</v>
      </c>
      <c r="V31" s="90" t="str">
        <f t="shared" si="4"/>
        <v>CJ 0</v>
      </c>
      <c r="W31" s="90" t="str">
        <f t="shared" si="5"/>
        <v>ST 0</v>
      </c>
      <c r="X31" s="90" t="str">
        <f t="shared" si="6"/>
        <v>CO 0</v>
      </c>
      <c r="Y31" s="90" t="str">
        <f t="shared" si="7"/>
        <v>AO 0</v>
      </c>
      <c r="Z31" s="91" t="str">
        <f t="shared" si="9"/>
        <v>TO 0</v>
      </c>
    </row>
    <row r="32" spans="1:26" x14ac:dyDescent="0.35">
      <c r="A32" s="92"/>
      <c r="B32" s="89"/>
      <c r="C32" s="89"/>
      <c r="D32" s="89"/>
      <c r="E32" s="90" t="e">
        <f>FindSessionPositions($A32,'Session 1'!$A$1:$BL$30)</f>
        <v>#VALUE!</v>
      </c>
      <c r="F32" s="90" t="e">
        <f>FindSessionPositions($A32,'Session 2'!$A$1:$BL$30)</f>
        <v>#VALUE!</v>
      </c>
      <c r="G32" s="90" t="e">
        <f>FindSessionPositions($A32,'Session 3'!$A$1:$BL$30)</f>
        <v>#VALUE!</v>
      </c>
      <c r="H32" s="90" t="e">
        <f>FindSessionPositions($A32,'Session 4'!$A$1:$BL$30)</f>
        <v>#VALUE!</v>
      </c>
      <c r="I32" s="90" t="e">
        <f>FindSessionPositions($A32,'Session 5'!$A$1:$BL$30)</f>
        <v>#VALUE!</v>
      </c>
      <c r="J32" s="90" t="e">
        <f>FindSessionPositions($A32,'Session 6'!$A$1:$BL$30)</f>
        <v>#VALUE!</v>
      </c>
      <c r="K32" s="90" t="e">
        <f>FindSessionPositions($A32,'Session 7'!$A$1:$BL$30)</f>
        <v>#VALUE!</v>
      </c>
      <c r="L32" s="90" t="e">
        <f>FindSessionPositions($A32,'Session 8'!$A$1:$BL$30)</f>
        <v>#VALUE!</v>
      </c>
      <c r="M32" s="90"/>
      <c r="N32" s="90"/>
      <c r="O32" s="90"/>
      <c r="P32" s="90"/>
      <c r="Q32" s="90"/>
      <c r="R32" s="90" t="str">
        <f t="shared" si="0"/>
        <v>MR 0</v>
      </c>
      <c r="S32" s="90" t="str">
        <f t="shared" si="1"/>
        <v>AR 0</v>
      </c>
      <c r="T32" s="90" t="str">
        <f t="shared" si="2"/>
        <v>DR 0</v>
      </c>
      <c r="U32" s="90" t="str">
        <f t="shared" si="3"/>
        <v>SR 0</v>
      </c>
      <c r="V32" s="90" t="str">
        <f t="shared" si="4"/>
        <v>CJ 0</v>
      </c>
      <c r="W32" s="90" t="str">
        <f t="shared" si="5"/>
        <v>ST 0</v>
      </c>
      <c r="X32" s="90" t="str">
        <f t="shared" si="6"/>
        <v>CO 0</v>
      </c>
      <c r="Y32" s="90" t="str">
        <f t="shared" si="7"/>
        <v>AO 0</v>
      </c>
      <c r="Z32" s="91" t="str">
        <f t="shared" si="9"/>
        <v>TO 0</v>
      </c>
    </row>
    <row r="33" spans="1:26" ht="15.5" x14ac:dyDescent="0.35">
      <c r="A33" s="94"/>
      <c r="B33" s="89"/>
      <c r="C33" s="89"/>
      <c r="D33" s="89"/>
      <c r="E33" s="90" t="e">
        <f>FindSessionPositions($A33,'Session 1'!$A$1:$BL$30)</f>
        <v>#VALUE!</v>
      </c>
      <c r="F33" s="90" t="e">
        <f>FindSessionPositions($A33,'Session 2'!$A$1:$BL$30)</f>
        <v>#VALUE!</v>
      </c>
      <c r="G33" s="90" t="e">
        <f>FindSessionPositions($A33,'Session 3'!$A$1:$BL$30)</f>
        <v>#VALUE!</v>
      </c>
      <c r="H33" s="90" t="e">
        <f>FindSessionPositions($A33,'Session 4'!$A$1:$BL$30)</f>
        <v>#VALUE!</v>
      </c>
      <c r="I33" s="90" t="e">
        <f>FindSessionPositions($A33,'Session 5'!$A$1:$BL$30)</f>
        <v>#VALUE!</v>
      </c>
      <c r="J33" s="90" t="e">
        <f>FindSessionPositions($A33,'Session 6'!$A$1:$BL$30)</f>
        <v>#VALUE!</v>
      </c>
      <c r="K33" s="90" t="e">
        <f>FindSessionPositions($A33,'Session 7'!$A$1:$BL$30)</f>
        <v>#VALUE!</v>
      </c>
      <c r="L33" s="90" t="e">
        <f>FindSessionPositions($A33,'Session 8'!$A$1:$BL$30)</f>
        <v>#VALUE!</v>
      </c>
      <c r="M33" s="90"/>
      <c r="N33" s="90"/>
      <c r="O33" s="90"/>
      <c r="P33" s="90"/>
      <c r="Q33" s="90"/>
      <c r="R33" s="90" t="str">
        <f t="shared" si="0"/>
        <v>MR 0</v>
      </c>
      <c r="S33" s="90" t="str">
        <f t="shared" si="1"/>
        <v>AR 0</v>
      </c>
      <c r="T33" s="90" t="str">
        <f t="shared" si="2"/>
        <v>DR 0</v>
      </c>
      <c r="U33" s="90" t="str">
        <f t="shared" si="3"/>
        <v>SR 0</v>
      </c>
      <c r="V33" s="90" t="str">
        <f t="shared" si="4"/>
        <v>CJ 0</v>
      </c>
      <c r="W33" s="90" t="str">
        <f t="shared" si="5"/>
        <v>ST 0</v>
      </c>
      <c r="X33" s="90" t="str">
        <f t="shared" si="6"/>
        <v>CO 0</v>
      </c>
      <c r="Y33" s="90" t="str">
        <f t="shared" si="7"/>
        <v>AO 0</v>
      </c>
      <c r="Z33" s="91" t="str">
        <f t="shared" si="9"/>
        <v>TO 0</v>
      </c>
    </row>
    <row r="34" spans="1:26" ht="15.5" x14ac:dyDescent="0.35">
      <c r="A34" s="88"/>
      <c r="B34" s="89"/>
      <c r="C34" s="89"/>
      <c r="D34" s="89"/>
      <c r="E34" s="90" t="e">
        <f>FindSessionPositions($A34,'Session 1'!$A$1:$BL$30)</f>
        <v>#VALUE!</v>
      </c>
      <c r="F34" s="90" t="e">
        <f>FindSessionPositions($A34,'Session 2'!$A$1:$BL$30)</f>
        <v>#VALUE!</v>
      </c>
      <c r="G34" s="90" t="e">
        <f>FindSessionPositions($A34,'Session 3'!$A$1:$BL$30)</f>
        <v>#VALUE!</v>
      </c>
      <c r="H34" s="90" t="e">
        <f>FindSessionPositions($A34,'Session 4'!$A$1:$BL$30)</f>
        <v>#VALUE!</v>
      </c>
      <c r="I34" s="90" t="e">
        <f>FindSessionPositions($A34,'Session 5'!$A$1:$BL$30)</f>
        <v>#VALUE!</v>
      </c>
      <c r="J34" s="90" t="e">
        <f>FindSessionPositions($A34,'Session 6'!$A$1:$BL$30)</f>
        <v>#VALUE!</v>
      </c>
      <c r="K34" s="90" t="e">
        <f>FindSessionPositions($A34,'Session 7'!$A$1:$BL$30)</f>
        <v>#VALUE!</v>
      </c>
      <c r="L34" s="90" t="e">
        <f>FindSessionPositions($A34,'Session 8'!$A$1:$BL$30)</f>
        <v>#VALUE!</v>
      </c>
      <c r="M34" s="90"/>
      <c r="N34" s="90"/>
      <c r="O34" s="90"/>
      <c r="P34" s="90"/>
      <c r="Q34" s="90"/>
      <c r="R34" s="90" t="str">
        <f t="shared" si="0"/>
        <v>MR 0</v>
      </c>
      <c r="S34" s="90" t="str">
        <f t="shared" si="1"/>
        <v>AR 0</v>
      </c>
      <c r="T34" s="90" t="str">
        <f t="shared" si="2"/>
        <v>DR 0</v>
      </c>
      <c r="U34" s="90" t="str">
        <f t="shared" si="3"/>
        <v>SR 0</v>
      </c>
      <c r="V34" s="90" t="str">
        <f t="shared" si="4"/>
        <v>CJ 0</v>
      </c>
      <c r="W34" s="90" t="str">
        <f t="shared" si="5"/>
        <v>ST 0</v>
      </c>
      <c r="X34" s="90" t="str">
        <f t="shared" si="6"/>
        <v>CO 0</v>
      </c>
      <c r="Y34" s="90" t="str">
        <f t="shared" si="7"/>
        <v>AO 0</v>
      </c>
      <c r="Z34" s="91" t="str">
        <f t="shared" si="9"/>
        <v>TO 0</v>
      </c>
    </row>
    <row r="35" spans="1:26" ht="15.5" x14ac:dyDescent="0.35">
      <c r="A35" s="94"/>
      <c r="B35" s="89"/>
      <c r="C35" s="89"/>
      <c r="D35" s="89"/>
      <c r="E35" s="90" t="e">
        <f>FindSessionPositions($A35,'Session 1'!$A$1:$BL$30)</f>
        <v>#VALUE!</v>
      </c>
      <c r="F35" s="90" t="e">
        <f>FindSessionPositions($A35,'Session 2'!$A$1:$BL$30)</f>
        <v>#VALUE!</v>
      </c>
      <c r="G35" s="90" t="e">
        <f>FindSessionPositions($A35,'Session 3'!$A$1:$BL$30)</f>
        <v>#VALUE!</v>
      </c>
      <c r="H35" s="90" t="e">
        <f>FindSessionPositions($A35,'Session 4'!$A$1:$BL$30)</f>
        <v>#VALUE!</v>
      </c>
      <c r="I35" s="90" t="e">
        <f>FindSessionPositions($A35,'Session 5'!$A$1:$BL$30)</f>
        <v>#VALUE!</v>
      </c>
      <c r="J35" s="90" t="e">
        <f>FindSessionPositions($A35,'Session 6'!$A$1:$BL$30)</f>
        <v>#VALUE!</v>
      </c>
      <c r="K35" s="90" t="e">
        <f>FindSessionPositions($A35,'Session 7'!$A$1:$BL$30)</f>
        <v>#VALUE!</v>
      </c>
      <c r="L35" s="90" t="e">
        <f>FindSessionPositions($A35,'Session 8'!$A$1:$BL$30)</f>
        <v>#VALUE!</v>
      </c>
      <c r="M35" s="90"/>
      <c r="N35" s="90"/>
      <c r="O35" s="90"/>
      <c r="P35" s="90"/>
      <c r="Q35" s="90"/>
      <c r="R35" s="90" t="str">
        <f t="shared" si="0"/>
        <v>MR 0</v>
      </c>
      <c r="S35" s="90" t="str">
        <f t="shared" si="1"/>
        <v>AR 0</v>
      </c>
      <c r="T35" s="90" t="str">
        <f t="shared" si="2"/>
        <v>DR 0</v>
      </c>
      <c r="U35" s="90" t="str">
        <f t="shared" si="3"/>
        <v>SR 0</v>
      </c>
      <c r="V35" s="90" t="str">
        <f t="shared" si="4"/>
        <v>CJ 0</v>
      </c>
      <c r="W35" s="90" t="str">
        <f t="shared" si="5"/>
        <v>ST 0</v>
      </c>
      <c r="X35" s="90" t="str">
        <f t="shared" si="6"/>
        <v>CO 0</v>
      </c>
      <c r="Y35" s="90" t="str">
        <f t="shared" si="7"/>
        <v>AO 0</v>
      </c>
      <c r="Z35" s="91" t="str">
        <f t="shared" si="9"/>
        <v>TO 0</v>
      </c>
    </row>
    <row r="36" spans="1:26" x14ac:dyDescent="0.35">
      <c r="A36" s="93"/>
      <c r="B36" s="89"/>
      <c r="C36" s="89"/>
      <c r="D36" s="89"/>
      <c r="E36" s="90" t="e">
        <f>FindSessionPositions($A36,'Session 1'!$A$1:$BL$30)</f>
        <v>#VALUE!</v>
      </c>
      <c r="F36" s="90" t="e">
        <f>FindSessionPositions($A36,'Session 2'!$A$1:$BL$30)</f>
        <v>#VALUE!</v>
      </c>
      <c r="G36" s="90" t="e">
        <f>FindSessionPositions($A36,'Session 3'!$A$1:$BL$30)</f>
        <v>#VALUE!</v>
      </c>
      <c r="H36" s="90" t="e">
        <f>FindSessionPositions($A36,'Session 4'!$A$1:$BL$30)</f>
        <v>#VALUE!</v>
      </c>
      <c r="I36" s="90" t="e">
        <f>FindSessionPositions($A36,'Session 5'!$A$1:$BL$30)</f>
        <v>#VALUE!</v>
      </c>
      <c r="J36" s="90" t="e">
        <f>FindSessionPositions($A36,'Session 6'!$A$1:$BL$30)</f>
        <v>#VALUE!</v>
      </c>
      <c r="K36" s="90" t="e">
        <f>FindSessionPositions($A36,'Session 7'!$A$1:$BL$30)</f>
        <v>#VALUE!</v>
      </c>
      <c r="L36" s="90" t="e">
        <f>FindSessionPositions($A36,'Session 8'!$A$1:$BL$30)</f>
        <v>#VALUE!</v>
      </c>
      <c r="M36" s="90"/>
      <c r="N36" s="90"/>
      <c r="O36" s="90"/>
      <c r="P36" s="90"/>
      <c r="Q36" s="90"/>
      <c r="R36" s="90" t="str">
        <f t="shared" si="0"/>
        <v>MR 0</v>
      </c>
      <c r="S36" s="90" t="str">
        <f t="shared" si="1"/>
        <v>AR 0</v>
      </c>
      <c r="T36" s="90" t="str">
        <f t="shared" si="2"/>
        <v>DR 0</v>
      </c>
      <c r="U36" s="90" t="str">
        <f t="shared" si="3"/>
        <v>SR 0</v>
      </c>
      <c r="V36" s="90" t="str">
        <f t="shared" si="4"/>
        <v>CJ 0</v>
      </c>
      <c r="W36" s="90" t="str">
        <f t="shared" si="5"/>
        <v>ST 0</v>
      </c>
      <c r="X36" s="90" t="str">
        <f t="shared" si="6"/>
        <v>CO 0</v>
      </c>
      <c r="Y36" s="90" t="str">
        <f t="shared" si="7"/>
        <v>AO 0</v>
      </c>
      <c r="Z36" s="91" t="str">
        <f t="shared" si="9"/>
        <v>TO 0</v>
      </c>
    </row>
    <row r="37" spans="1:26" x14ac:dyDescent="0.35">
      <c r="A37" s="93"/>
      <c r="B37" s="89"/>
      <c r="C37" s="89"/>
      <c r="D37" s="89"/>
      <c r="E37" s="90" t="e">
        <f>FindSessionPositions($A37,'Session 1'!$A$1:$BL$30)</f>
        <v>#VALUE!</v>
      </c>
      <c r="F37" s="90" t="e">
        <f>FindSessionPositions($A37,'Session 2'!$A$1:$BL$30)</f>
        <v>#VALUE!</v>
      </c>
      <c r="G37" s="90" t="e">
        <f>FindSessionPositions($A37,'Session 3'!$A$1:$BL$30)</f>
        <v>#VALUE!</v>
      </c>
      <c r="H37" s="90" t="e">
        <f>FindSessionPositions($A37,'Session 4'!$A$1:$BL$30)</f>
        <v>#VALUE!</v>
      </c>
      <c r="I37" s="90" t="e">
        <f>FindSessionPositions($A37,'Session 5'!$A$1:$BL$30)</f>
        <v>#VALUE!</v>
      </c>
      <c r="J37" s="90" t="e">
        <f>FindSessionPositions($A37,'Session 6'!$A$1:$BL$30)</f>
        <v>#VALUE!</v>
      </c>
      <c r="K37" s="90" t="e">
        <f>FindSessionPositions($A37,'Session 7'!$A$1:$BL$30)</f>
        <v>#VALUE!</v>
      </c>
      <c r="L37" s="90" t="e">
        <f>FindSessionPositions($A37,'Session 8'!$A$1:$BL$30)</f>
        <v>#VALUE!</v>
      </c>
      <c r="M37" s="90"/>
      <c r="N37" s="90"/>
      <c r="O37" s="90"/>
      <c r="P37" s="90"/>
      <c r="Q37" s="90"/>
      <c r="R37" s="90" t="str">
        <f t="shared" si="0"/>
        <v>MR 0</v>
      </c>
      <c r="S37" s="90" t="str">
        <f t="shared" si="1"/>
        <v>AR 0</v>
      </c>
      <c r="T37" s="90" t="str">
        <f t="shared" si="2"/>
        <v>DR 0</v>
      </c>
      <c r="U37" s="90" t="str">
        <f t="shared" si="3"/>
        <v>SR 0</v>
      </c>
      <c r="V37" s="90" t="str">
        <f t="shared" si="4"/>
        <v>CJ 0</v>
      </c>
      <c r="W37" s="90" t="str">
        <f t="shared" si="5"/>
        <v>ST 0</v>
      </c>
      <c r="X37" s="90" t="str">
        <f t="shared" si="6"/>
        <v>CO 0</v>
      </c>
      <c r="Y37" s="90" t="str">
        <f t="shared" si="7"/>
        <v>AO 0</v>
      </c>
      <c r="Z37" s="91" t="str">
        <f t="shared" si="9"/>
        <v>TO 0</v>
      </c>
    </row>
    <row r="38" spans="1:26" ht="15.5" x14ac:dyDescent="0.35">
      <c r="A38" s="88"/>
      <c r="B38" s="89"/>
      <c r="C38" s="89"/>
      <c r="D38" s="89"/>
      <c r="E38" s="90" t="e">
        <f>FindSessionPositions($A38,'Session 1'!$A$1:$BL$30)</f>
        <v>#VALUE!</v>
      </c>
      <c r="F38" s="90" t="e">
        <f>FindSessionPositions($A38,'Session 2'!$A$1:$BL$30)</f>
        <v>#VALUE!</v>
      </c>
      <c r="G38" s="90" t="e">
        <f>FindSessionPositions($A38,'Session 3'!$A$1:$BL$30)</f>
        <v>#VALUE!</v>
      </c>
      <c r="H38" s="90" t="e">
        <f>FindSessionPositions($A38,'Session 4'!$A$1:$BL$30)</f>
        <v>#VALUE!</v>
      </c>
      <c r="I38" s="90" t="e">
        <f>FindSessionPositions($A38,'Session 5'!$A$1:$BL$30)</f>
        <v>#VALUE!</v>
      </c>
      <c r="J38" s="90" t="e">
        <f>FindSessionPositions($A38,'Session 6'!$A$1:$BL$30)</f>
        <v>#VALUE!</v>
      </c>
      <c r="K38" s="90" t="e">
        <f>FindSessionPositions($A38,'Session 7'!$A$1:$BL$30)</f>
        <v>#VALUE!</v>
      </c>
      <c r="L38" s="90" t="e">
        <f>FindSessionPositions($A38,'Session 8'!$A$1:$BL$30)</f>
        <v>#VALUE!</v>
      </c>
      <c r="M38" s="90"/>
      <c r="N38" s="90"/>
      <c r="O38" s="90"/>
      <c r="P38" s="90"/>
      <c r="Q38" s="90"/>
      <c r="R38" s="90" t="str">
        <f t="shared" si="0"/>
        <v>MR 0</v>
      </c>
      <c r="S38" s="90" t="str">
        <f t="shared" si="1"/>
        <v>AR 0</v>
      </c>
      <c r="T38" s="90" t="str">
        <f t="shared" si="2"/>
        <v>DR 0</v>
      </c>
      <c r="U38" s="90" t="str">
        <f t="shared" si="3"/>
        <v>SR 0</v>
      </c>
      <c r="V38" s="90" t="str">
        <f t="shared" si="4"/>
        <v>CJ 0</v>
      </c>
      <c r="W38" s="90" t="str">
        <f t="shared" si="5"/>
        <v>ST 0</v>
      </c>
      <c r="X38" s="90" t="str">
        <f t="shared" si="6"/>
        <v>CO 0</v>
      </c>
      <c r="Y38" s="90" t="str">
        <f t="shared" si="7"/>
        <v>AO 0</v>
      </c>
      <c r="Z38" s="91" t="str">
        <f t="shared" si="9"/>
        <v>TO 0</v>
      </c>
    </row>
    <row r="39" spans="1:26" ht="15.5" x14ac:dyDescent="0.35">
      <c r="A39" s="94"/>
      <c r="B39" s="89"/>
      <c r="C39" s="89"/>
      <c r="D39" s="89"/>
      <c r="E39" s="90" t="e">
        <f>FindSessionPositions($A39,'Session 1'!$A$1:$BL$30)</f>
        <v>#VALUE!</v>
      </c>
      <c r="F39" s="90" t="e">
        <f>FindSessionPositions($A39,'Session 2'!$A$1:$BL$30)</f>
        <v>#VALUE!</v>
      </c>
      <c r="G39" s="90" t="e">
        <f>FindSessionPositions($A39,'Session 3'!$A$1:$BL$30)</f>
        <v>#VALUE!</v>
      </c>
      <c r="H39" s="90" t="e">
        <f>FindSessionPositions($A39,'Session 4'!$A$1:$BL$30)</f>
        <v>#VALUE!</v>
      </c>
      <c r="I39" s="90" t="e">
        <f>FindSessionPositions($A39,'Session 5'!$A$1:$BL$30)</f>
        <v>#VALUE!</v>
      </c>
      <c r="J39" s="90" t="e">
        <f>FindSessionPositions($A39,'Session 6'!$A$1:$BL$30)</f>
        <v>#VALUE!</v>
      </c>
      <c r="K39" s="90" t="e">
        <f>FindSessionPositions($A39,'Session 7'!$A$1:$BL$30)</f>
        <v>#VALUE!</v>
      </c>
      <c r="L39" s="90" t="e">
        <f>FindSessionPositions($A39,'Session 8'!$A$1:$BL$30)</f>
        <v>#VALUE!</v>
      </c>
      <c r="M39" s="90"/>
      <c r="N39" s="90"/>
      <c r="O39" s="90"/>
      <c r="P39" s="90"/>
      <c r="Q39" s="90"/>
      <c r="R39" s="90" t="str">
        <f t="shared" si="0"/>
        <v>MR 0</v>
      </c>
      <c r="S39" s="90" t="str">
        <f t="shared" si="1"/>
        <v>AR 0</v>
      </c>
      <c r="T39" s="90" t="str">
        <f t="shared" si="2"/>
        <v>DR 0</v>
      </c>
      <c r="U39" s="90" t="str">
        <f t="shared" si="3"/>
        <v>SR 0</v>
      </c>
      <c r="V39" s="90" t="str">
        <f t="shared" si="4"/>
        <v>CJ 0</v>
      </c>
      <c r="W39" s="90" t="str">
        <f t="shared" si="5"/>
        <v>ST 0</v>
      </c>
      <c r="X39" s="90" t="str">
        <f t="shared" si="6"/>
        <v>CO 0</v>
      </c>
      <c r="Y39" s="90" t="str">
        <f t="shared" si="7"/>
        <v>AO 0</v>
      </c>
      <c r="Z39" s="91" t="str">
        <f t="shared" si="9"/>
        <v>TO 0</v>
      </c>
    </row>
    <row r="40" spans="1:26" x14ac:dyDescent="0.35">
      <c r="A40" s="92"/>
      <c r="B40" s="89"/>
      <c r="C40" s="89"/>
      <c r="D40" s="89"/>
      <c r="E40" s="90" t="e">
        <f>FindSessionPositions($A40,'Session 1'!$A$1:$BL$30)</f>
        <v>#VALUE!</v>
      </c>
      <c r="F40" s="90" t="e">
        <f>FindSessionPositions($A40,'Session 2'!$A$1:$BL$30)</f>
        <v>#VALUE!</v>
      </c>
      <c r="G40" s="90" t="e">
        <f>FindSessionPositions($A40,'Session 3'!$A$1:$BL$30)</f>
        <v>#VALUE!</v>
      </c>
      <c r="H40" s="90" t="e">
        <f>FindSessionPositions($A40,'Session 4'!$A$1:$BL$30)</f>
        <v>#VALUE!</v>
      </c>
      <c r="I40" s="90" t="e">
        <f>FindSessionPositions($A40,'Session 5'!$A$1:$BL$30)</f>
        <v>#VALUE!</v>
      </c>
      <c r="J40" s="90" t="e">
        <f>FindSessionPositions($A40,'Session 6'!$A$1:$BL$30)</f>
        <v>#VALUE!</v>
      </c>
      <c r="K40" s="90" t="e">
        <f>FindSessionPositions($A40,'Session 7'!$A$1:$BL$30)</f>
        <v>#VALUE!</v>
      </c>
      <c r="L40" s="90" t="e">
        <f>FindSessionPositions($A40,'Session 8'!$A$1:$BL$30)</f>
        <v>#VALUE!</v>
      </c>
      <c r="M40" s="90"/>
      <c r="N40" s="90"/>
      <c r="O40" s="90"/>
      <c r="P40" s="90"/>
      <c r="Q40" s="90"/>
      <c r="R40" s="90" t="str">
        <f t="shared" si="0"/>
        <v>MR 0</v>
      </c>
      <c r="S40" s="90" t="str">
        <f t="shared" si="1"/>
        <v>AR 0</v>
      </c>
      <c r="T40" s="90" t="str">
        <f t="shared" si="2"/>
        <v>DR 0</v>
      </c>
      <c r="U40" s="90" t="str">
        <f t="shared" si="3"/>
        <v>SR 0</v>
      </c>
      <c r="V40" s="90" t="str">
        <f t="shared" si="4"/>
        <v>CJ 0</v>
      </c>
      <c r="W40" s="90" t="str">
        <f t="shared" si="5"/>
        <v>ST 0</v>
      </c>
      <c r="X40" s="90" t="str">
        <f t="shared" si="6"/>
        <v>CO 0</v>
      </c>
      <c r="Y40" s="90" t="str">
        <f t="shared" si="7"/>
        <v>AO 0</v>
      </c>
      <c r="Z40" s="91" t="str">
        <f t="shared" si="9"/>
        <v>TO 0</v>
      </c>
    </row>
    <row r="41" spans="1:26" ht="15.5" x14ac:dyDescent="0.35">
      <c r="A41" s="88"/>
      <c r="B41" s="89"/>
      <c r="C41" s="89"/>
      <c r="D41" s="89"/>
      <c r="E41" s="90" t="e">
        <f>FindSessionPositions($A41,'Session 1'!$A$1:$BL$30)</f>
        <v>#VALUE!</v>
      </c>
      <c r="F41" s="90" t="e">
        <f>FindSessionPositions($A41,'Session 2'!$A$1:$BL$30)</f>
        <v>#VALUE!</v>
      </c>
      <c r="G41" s="90" t="e">
        <f>FindSessionPositions($A41,'Session 3'!$A$1:$BL$30)</f>
        <v>#VALUE!</v>
      </c>
      <c r="H41" s="90" t="e">
        <f>FindSessionPositions($A41,'Session 4'!$A$1:$BL$30)</f>
        <v>#VALUE!</v>
      </c>
      <c r="I41" s="90" t="e">
        <f>FindSessionPositions($A41,'Session 5'!$A$1:$BL$30)</f>
        <v>#VALUE!</v>
      </c>
      <c r="J41" s="90" t="e">
        <f>FindSessionPositions($A41,'Session 6'!$A$1:$BL$30)</f>
        <v>#VALUE!</v>
      </c>
      <c r="K41" s="90" t="e">
        <f>FindSessionPositions($A41,'Session 7'!$A$1:$BL$30)</f>
        <v>#VALUE!</v>
      </c>
      <c r="L41" s="90" t="e">
        <f>FindSessionPositions($A41,'Session 8'!$A$1:$BL$30)</f>
        <v>#VALUE!</v>
      </c>
      <c r="M41" s="90"/>
      <c r="N41" s="90"/>
      <c r="O41" s="90"/>
      <c r="P41" s="90"/>
      <c r="Q41" s="90"/>
      <c r="R41" s="90" t="str">
        <f t="shared" si="0"/>
        <v>MR 0</v>
      </c>
      <c r="S41" s="90" t="str">
        <f t="shared" si="1"/>
        <v>AR 0</v>
      </c>
      <c r="T41" s="90" t="str">
        <f t="shared" si="2"/>
        <v>DR 0</v>
      </c>
      <c r="U41" s="90" t="str">
        <f t="shared" si="3"/>
        <v>SR 0</v>
      </c>
      <c r="V41" s="90" t="str">
        <f t="shared" si="4"/>
        <v>CJ 0</v>
      </c>
      <c r="W41" s="90" t="str">
        <f t="shared" si="5"/>
        <v>ST 0</v>
      </c>
      <c r="X41" s="90" t="str">
        <f t="shared" si="6"/>
        <v>CO 0</v>
      </c>
      <c r="Y41" s="90" t="str">
        <f t="shared" si="7"/>
        <v>AO 0</v>
      </c>
      <c r="Z41" s="91" t="str">
        <f t="shared" si="9"/>
        <v>TO 0</v>
      </c>
    </row>
    <row r="42" spans="1:26" ht="15.5" x14ac:dyDescent="0.35">
      <c r="A42" s="88"/>
      <c r="B42" s="89"/>
      <c r="C42" s="89"/>
      <c r="D42" s="89"/>
      <c r="E42" s="90" t="e">
        <f>FindSessionPositions($A42,'Session 1'!$A$1:$BL$30)</f>
        <v>#VALUE!</v>
      </c>
      <c r="F42" s="90" t="e">
        <f>FindSessionPositions($A42,'Session 2'!$A$1:$BL$30)</f>
        <v>#VALUE!</v>
      </c>
      <c r="G42" s="90" t="e">
        <f>FindSessionPositions($A42,'Session 3'!$A$1:$BL$30)</f>
        <v>#VALUE!</v>
      </c>
      <c r="H42" s="90" t="e">
        <f>FindSessionPositions($A42,'Session 4'!$A$1:$BL$30)</f>
        <v>#VALUE!</v>
      </c>
      <c r="I42" s="90" t="e">
        <f>FindSessionPositions($A42,'Session 5'!$A$1:$BL$30)</f>
        <v>#VALUE!</v>
      </c>
      <c r="J42" s="90" t="e">
        <f>FindSessionPositions($A42,'Session 6'!$A$1:$BL$30)</f>
        <v>#VALUE!</v>
      </c>
      <c r="K42" s="90" t="e">
        <f>FindSessionPositions($A42,'Session 7'!$A$1:$BL$30)</f>
        <v>#VALUE!</v>
      </c>
      <c r="L42" s="90" t="e">
        <f>FindSessionPositions($A42,'Session 8'!$A$1:$BL$30)</f>
        <v>#VALUE!</v>
      </c>
      <c r="M42" s="90"/>
      <c r="N42" s="90"/>
      <c r="O42" s="90"/>
      <c r="P42" s="90"/>
      <c r="Q42" s="90"/>
      <c r="R42" s="90" t="str">
        <f t="shared" si="0"/>
        <v>MR 0</v>
      </c>
      <c r="S42" s="90" t="str">
        <f t="shared" si="1"/>
        <v>AR 0</v>
      </c>
      <c r="T42" s="90" t="str">
        <f t="shared" si="2"/>
        <v>DR 0</v>
      </c>
      <c r="U42" s="90" t="str">
        <f t="shared" si="3"/>
        <v>SR 0</v>
      </c>
      <c r="V42" s="90" t="str">
        <f t="shared" si="4"/>
        <v>CJ 0</v>
      </c>
      <c r="W42" s="90" t="str">
        <f t="shared" si="5"/>
        <v>ST 0</v>
      </c>
      <c r="X42" s="90" t="str">
        <f t="shared" si="6"/>
        <v>CO 0</v>
      </c>
      <c r="Y42" s="90" t="str">
        <f t="shared" si="7"/>
        <v>AO 0</v>
      </c>
      <c r="Z42" s="91" t="str">
        <f t="shared" si="9"/>
        <v>TO 0</v>
      </c>
    </row>
    <row r="43" spans="1:26" ht="16" thickBot="1" x14ac:dyDescent="0.4">
      <c r="A43" s="95"/>
      <c r="B43" s="96"/>
      <c r="C43" s="96"/>
      <c r="D43" s="96"/>
      <c r="E43" s="97" t="e">
        <f>FindSessionPositions($A43,'Session 1'!$A$1:$BL$30)</f>
        <v>#VALUE!</v>
      </c>
      <c r="F43" s="97" t="e">
        <f>FindSessionPositions($A43,'Session 2'!$A$1:$BL$30)</f>
        <v>#VALUE!</v>
      </c>
      <c r="G43" s="97" t="e">
        <f>FindSessionPositions($A43,'Session 3'!$A$1:$BL$30)</f>
        <v>#VALUE!</v>
      </c>
      <c r="H43" s="97" t="e">
        <f>FindSessionPositions($A43,'Session 4'!$A$1:$BL$30)</f>
        <v>#VALUE!</v>
      </c>
      <c r="I43" s="97" t="e">
        <f>FindSessionPositions($A43,'Session 5'!$A$1:$BL$30)</f>
        <v>#VALUE!</v>
      </c>
      <c r="J43" s="90" t="e">
        <f>FindSessionPositions($A43,'Session 6'!$A$1:$BL$30)</f>
        <v>#VALUE!</v>
      </c>
      <c r="K43" s="97" t="e">
        <f>FindSessionPositions($A43,'Session 7'!$A$1:$BL$30)</f>
        <v>#VALUE!</v>
      </c>
      <c r="L43" s="97" t="e">
        <f>FindSessionPositions($A43,'Session 8'!$A$1:$BL$30)</f>
        <v>#VALUE!</v>
      </c>
      <c r="M43" s="97"/>
      <c r="N43" s="97"/>
      <c r="O43" s="97"/>
      <c r="P43" s="97"/>
      <c r="Q43" s="97"/>
      <c r="R43" s="97" t="str">
        <f t="shared" si="0"/>
        <v>MR 0</v>
      </c>
      <c r="S43" s="97" t="str">
        <f t="shared" si="1"/>
        <v>AR 0</v>
      </c>
      <c r="T43" s="97" t="str">
        <f t="shared" si="2"/>
        <v>DR 0</v>
      </c>
      <c r="U43" s="97" t="str">
        <f t="shared" si="3"/>
        <v>SR 0</v>
      </c>
      <c r="V43" s="97" t="str">
        <f t="shared" si="4"/>
        <v>CJ 0</v>
      </c>
      <c r="W43" s="97" t="str">
        <f t="shared" si="5"/>
        <v>ST 0</v>
      </c>
      <c r="X43" s="97" t="str">
        <f t="shared" si="6"/>
        <v>CO 0</v>
      </c>
      <c r="Y43" s="97" t="str">
        <f t="shared" si="7"/>
        <v>AO 0</v>
      </c>
      <c r="Z43" s="98" t="str">
        <f t="shared" si="9"/>
        <v>TO 0</v>
      </c>
    </row>
    <row r="44" spans="1:26" ht="15" thickTop="1" x14ac:dyDescent="0.35">
      <c r="A44" s="83"/>
      <c r="B44" s="3"/>
      <c r="C44" s="3"/>
      <c r="D44" s="3"/>
      <c r="E44" s="27" t="e">
        <f>FindSessionPositions($A44,'Session 1'!$A$1:$BL$30)</f>
        <v>#VALUE!</v>
      </c>
      <c r="F44" s="31" t="e">
        <f>FindSessionPositions($A44,'Session 2'!$A$1:$BL$30)</f>
        <v>#VALUE!</v>
      </c>
      <c r="G44" s="31" t="e">
        <f>FindSessionPositions($A44,'Session 3'!$A$1:$BL$30)</f>
        <v>#VALUE!</v>
      </c>
      <c r="H44" s="31" t="e">
        <f>FindSessionPositions($A44,'Session 4'!$A$1:$BL$30)</f>
        <v>#VALUE!</v>
      </c>
      <c r="I44" s="31" t="e">
        <f>FindSessionPositions($A44,'Session 5'!$A$1:$BL$30)</f>
        <v>#VALUE!</v>
      </c>
      <c r="J44" s="31" t="e">
        <f>FindSessionPositions($A44,'Session 6'!$A$1:$BL$30)</f>
        <v>#VALUE!</v>
      </c>
      <c r="K44" s="35" t="e">
        <f>FindSessionPositions($A44,'Session 7'!$A$1:$BL$30)</f>
        <v>#VALUE!</v>
      </c>
      <c r="L44" s="57" t="e">
        <f>FindSessionPositions($A44,'Session 8'!$A$1:$BL$30)</f>
        <v>#VALUE!</v>
      </c>
      <c r="M44" s="57"/>
      <c r="N44" s="57"/>
      <c r="O44" s="62"/>
      <c r="P44" s="57"/>
      <c r="Q44" s="31"/>
      <c r="R44" s="51" t="str">
        <f t="shared" ref="R44:R67" si="10">"MR " &amp; COUNTIF(E44:P44,"MR")</f>
        <v>MR 0</v>
      </c>
      <c r="S44" s="51" t="str">
        <f t="shared" ref="S44:S67" si="11">"AR " &amp; COUNTIF(E44:P44,"AR")</f>
        <v>AR 0</v>
      </c>
      <c r="T44" s="51" t="str">
        <f t="shared" ref="T44:T67" si="12">"DR " &amp; COUNTIF(E44:P44,"DR")</f>
        <v>DR 0</v>
      </c>
      <c r="U44" s="51" t="str">
        <f t="shared" ref="U44:U68" si="13">"SR " &amp; COUNTIF(E44:P44,"SR")+ COUNTIF(E44:P44,"OO*")</f>
        <v>SR 0</v>
      </c>
      <c r="V44" s="51" t="str">
        <f t="shared" ref="V44:V67" si="14">"CJ " &amp; COUNTIF(E44:P44,"Cj*")</f>
        <v>CJ 0</v>
      </c>
      <c r="W44" s="51" t="str">
        <f t="shared" ref="W44:W67" si="15">"ST "&amp;(COUNTIF(E44:P44,"Se *"))+(COUNTIF(E44:P44,"Te*"))+(COUNTIF(E44:P44,"sj*"))</f>
        <v>ST 0</v>
      </c>
      <c r="X44" s="82" t="str">
        <f t="shared" ref="X44:X67" si="16">"CO " &amp; COUNTIF(E44:P44,"CO")</f>
        <v>CO 0</v>
      </c>
      <c r="Y44" s="82" t="str">
        <f t="shared" ref="Y44:Y67" si="17">"AO " &amp; COUNTIF(E44:P44,"AO")</f>
        <v>AO 0</v>
      </c>
      <c r="Z44" s="51" t="str">
        <f t="shared" si="8"/>
        <v>TO 0</v>
      </c>
    </row>
    <row r="45" spans="1:26" x14ac:dyDescent="0.35">
      <c r="A45" s="65"/>
      <c r="B45" s="3"/>
      <c r="C45" s="3"/>
      <c r="D45" s="3"/>
      <c r="E45" s="27" t="e">
        <f>FindSessionPositions($A45,'Session 1'!$A$1:$BL$30)</f>
        <v>#VALUE!</v>
      </c>
      <c r="F45" s="31" t="e">
        <f>FindSessionPositions($A45,'Session 2'!$A$1:$BL$30)</f>
        <v>#VALUE!</v>
      </c>
      <c r="G45" s="31" t="e">
        <f>FindSessionPositions($A45,'Session 3'!$A$1:$BL$30)</f>
        <v>#VALUE!</v>
      </c>
      <c r="H45" s="31" t="e">
        <f>FindSessionPositions($A45,'Session 4'!$A$1:$BL$30)</f>
        <v>#VALUE!</v>
      </c>
      <c r="I45" s="31" t="e">
        <f>FindSessionPositions($A45,'Session 5'!$A$1:$BL$30)</f>
        <v>#VALUE!</v>
      </c>
      <c r="J45" s="31" t="e">
        <f>FindSessionPositions($A45,'Session 6'!$A$1:$BL$30)</f>
        <v>#VALUE!</v>
      </c>
      <c r="K45" s="35" t="e">
        <f>FindSessionPositions($A45,'Session 7'!$A$1:$BL$30)</f>
        <v>#VALUE!</v>
      </c>
      <c r="L45" s="57" t="e">
        <f>FindSessionPositions($A45,'Session 8'!$A$1:$BL$30)</f>
        <v>#VALUE!</v>
      </c>
      <c r="M45" s="57"/>
      <c r="N45" s="57"/>
      <c r="O45" s="62"/>
      <c r="P45" s="57"/>
      <c r="Q45" s="31"/>
      <c r="R45" s="51" t="str">
        <f t="shared" si="10"/>
        <v>MR 0</v>
      </c>
      <c r="S45" s="51" t="str">
        <f t="shared" si="11"/>
        <v>AR 0</v>
      </c>
      <c r="T45" s="51" t="str">
        <f t="shared" si="12"/>
        <v>DR 0</v>
      </c>
      <c r="U45" s="51" t="str">
        <f t="shared" si="13"/>
        <v>SR 0</v>
      </c>
      <c r="V45" s="51" t="str">
        <f t="shared" si="14"/>
        <v>CJ 0</v>
      </c>
      <c r="W45" s="51" t="str">
        <f t="shared" si="15"/>
        <v>ST 0</v>
      </c>
      <c r="X45" s="82" t="str">
        <f t="shared" si="16"/>
        <v>CO 0</v>
      </c>
      <c r="Y45" s="82" t="str">
        <f t="shared" si="17"/>
        <v>AO 0</v>
      </c>
      <c r="Z45" s="51" t="str">
        <f t="shared" si="8"/>
        <v>TO 0</v>
      </c>
    </row>
    <row r="46" spans="1:26" x14ac:dyDescent="0.35">
      <c r="A46" s="63"/>
      <c r="B46" s="3"/>
      <c r="C46" s="3"/>
      <c r="D46" s="3"/>
      <c r="E46" s="27" t="e">
        <f>FindSessionPositions($A46,'Session 1'!$A$1:$BL$30)</f>
        <v>#VALUE!</v>
      </c>
      <c r="F46" s="31" t="e">
        <f>FindSessionPositions($A46,'Session 2'!$A$1:$BL$30)</f>
        <v>#VALUE!</v>
      </c>
      <c r="G46" s="31" t="e">
        <f>FindSessionPositions($A46,'Session 3'!$A$1:$BL$30)</f>
        <v>#VALUE!</v>
      </c>
      <c r="H46" s="31" t="e">
        <f>FindSessionPositions($A46,'Session 4'!$A$1:$BL$30)</f>
        <v>#VALUE!</v>
      </c>
      <c r="I46" s="31" t="e">
        <f>FindSessionPositions($A46,'Session 5'!$A$1:$BL$30)</f>
        <v>#VALUE!</v>
      </c>
      <c r="J46" s="31" t="e">
        <f>FindSessionPositions($A46,'Session 6'!$A$1:$BL$30)</f>
        <v>#VALUE!</v>
      </c>
      <c r="K46" s="35" t="e">
        <f>FindSessionPositions($A46,'Session 7'!$A$1:$BL$30)</f>
        <v>#VALUE!</v>
      </c>
      <c r="L46" s="57" t="e">
        <f>FindSessionPositions($A46,'Session 8'!$A$1:$BL$30)</f>
        <v>#VALUE!</v>
      </c>
      <c r="M46" s="57"/>
      <c r="N46" s="57"/>
      <c r="O46" s="62"/>
      <c r="P46" s="57"/>
      <c r="Q46" s="31"/>
      <c r="R46" s="51" t="str">
        <f t="shared" si="10"/>
        <v>MR 0</v>
      </c>
      <c r="S46" s="51" t="str">
        <f t="shared" si="11"/>
        <v>AR 0</v>
      </c>
      <c r="T46" s="51" t="str">
        <f t="shared" si="12"/>
        <v>DR 0</v>
      </c>
      <c r="U46" s="51" t="str">
        <f t="shared" si="13"/>
        <v>SR 0</v>
      </c>
      <c r="V46" s="51" t="str">
        <f t="shared" si="14"/>
        <v>CJ 0</v>
      </c>
      <c r="W46" s="51" t="str">
        <f t="shared" si="15"/>
        <v>ST 0</v>
      </c>
      <c r="X46" s="82" t="str">
        <f t="shared" si="16"/>
        <v>CO 0</v>
      </c>
      <c r="Y46" s="82" t="str">
        <f t="shared" si="17"/>
        <v>AO 0</v>
      </c>
      <c r="Z46" s="51" t="str">
        <f t="shared" si="8"/>
        <v>TO 0</v>
      </c>
    </row>
    <row r="47" spans="1:26" x14ac:dyDescent="0.35">
      <c r="A47" s="64"/>
      <c r="B47" s="3"/>
      <c r="C47" s="3"/>
      <c r="D47" s="3"/>
      <c r="E47" s="27" t="e">
        <f>FindSessionPositions($A47,'Session 1'!$A$1:$BL$30)</f>
        <v>#VALUE!</v>
      </c>
      <c r="F47" s="31" t="e">
        <f>FindSessionPositions($A47,'Session 2'!$A$1:$BL$30)</f>
        <v>#VALUE!</v>
      </c>
      <c r="G47" s="31" t="e">
        <f>FindSessionPositions($A47,'Session 3'!$A$1:$BL$30)</f>
        <v>#VALUE!</v>
      </c>
      <c r="H47" s="31" t="e">
        <f>FindSessionPositions($A47,'Session 4'!$A$1:$BL$30)</f>
        <v>#VALUE!</v>
      </c>
      <c r="I47" s="31" t="e">
        <f>FindSessionPositions($A47,'Session 5'!$A$1:$BL$30)</f>
        <v>#VALUE!</v>
      </c>
      <c r="J47" s="31" t="e">
        <f>FindSessionPositions($A47,'Session 6'!$A$1:$BL$30)</f>
        <v>#VALUE!</v>
      </c>
      <c r="K47" s="35" t="e">
        <f>FindSessionPositions($A47,'Session 7'!$A$1:$BL$30)</f>
        <v>#VALUE!</v>
      </c>
      <c r="L47" s="57" t="e">
        <f>FindSessionPositions($A47,'Session 8'!$A$1:$BL$30)</f>
        <v>#VALUE!</v>
      </c>
      <c r="M47" s="57"/>
      <c r="N47" s="57"/>
      <c r="O47" s="62"/>
      <c r="P47" s="57"/>
      <c r="Q47" s="31"/>
      <c r="R47" s="51" t="str">
        <f t="shared" si="10"/>
        <v>MR 0</v>
      </c>
      <c r="S47" s="51" t="str">
        <f t="shared" si="11"/>
        <v>AR 0</v>
      </c>
      <c r="T47" s="51" t="str">
        <f t="shared" si="12"/>
        <v>DR 0</v>
      </c>
      <c r="U47" s="51" t="str">
        <f t="shared" si="13"/>
        <v>SR 0</v>
      </c>
      <c r="V47" s="51" t="str">
        <f t="shared" si="14"/>
        <v>CJ 0</v>
      </c>
      <c r="W47" s="51" t="str">
        <f t="shared" si="15"/>
        <v>ST 0</v>
      </c>
      <c r="X47" s="82" t="str">
        <f t="shared" si="16"/>
        <v>CO 0</v>
      </c>
      <c r="Y47" s="82" t="str">
        <f t="shared" si="17"/>
        <v>AO 0</v>
      </c>
      <c r="Z47" s="51" t="str">
        <f t="shared" si="8"/>
        <v>TO 0</v>
      </c>
    </row>
    <row r="48" spans="1:26" x14ac:dyDescent="0.35">
      <c r="A48" s="63"/>
      <c r="B48" s="3"/>
      <c r="C48" s="3"/>
      <c r="D48" s="3"/>
      <c r="E48" s="27" t="e">
        <f>FindSessionPositions($A48,'Session 1'!$A$1:$BL$30)</f>
        <v>#VALUE!</v>
      </c>
      <c r="F48" s="31" t="e">
        <f>FindSessionPositions($A48,'Session 2'!$A$1:$BL$30)</f>
        <v>#VALUE!</v>
      </c>
      <c r="G48" s="31" t="e">
        <f>FindSessionPositions($A48,'Session 3'!$A$1:$BL$30)</f>
        <v>#VALUE!</v>
      </c>
      <c r="H48" s="31" t="e">
        <f>FindSessionPositions($A48,'Session 4'!$A$1:$BL$30)</f>
        <v>#VALUE!</v>
      </c>
      <c r="I48" s="31" t="e">
        <f>FindSessionPositions($A48,'Session 5'!$A$1:$BL$30)</f>
        <v>#VALUE!</v>
      </c>
      <c r="J48" s="31" t="e">
        <f>FindSessionPositions($A48,'Session 6'!$A$1:$BL$30)</f>
        <v>#VALUE!</v>
      </c>
      <c r="K48" s="35" t="e">
        <f>FindSessionPositions($A48,'Session 7'!$A$1:$BL$30)</f>
        <v>#VALUE!</v>
      </c>
      <c r="L48" s="57" t="e">
        <f>FindSessionPositions($A48,'Session 8'!$A$1:$BL$30)</f>
        <v>#VALUE!</v>
      </c>
      <c r="M48" s="57"/>
      <c r="N48" s="57"/>
      <c r="O48" s="62"/>
      <c r="P48" s="57"/>
      <c r="Q48" s="31"/>
      <c r="R48" s="51" t="str">
        <f t="shared" si="10"/>
        <v>MR 0</v>
      </c>
      <c r="S48" s="51" t="str">
        <f t="shared" si="11"/>
        <v>AR 0</v>
      </c>
      <c r="T48" s="51" t="str">
        <f t="shared" si="12"/>
        <v>DR 0</v>
      </c>
      <c r="U48" s="51" t="str">
        <f t="shared" si="13"/>
        <v>SR 0</v>
      </c>
      <c r="V48" s="51" t="str">
        <f t="shared" si="14"/>
        <v>CJ 0</v>
      </c>
      <c r="W48" s="51" t="str">
        <f t="shared" si="15"/>
        <v>ST 0</v>
      </c>
      <c r="X48" s="82" t="str">
        <f t="shared" si="16"/>
        <v>CO 0</v>
      </c>
      <c r="Y48" s="82" t="str">
        <f t="shared" si="17"/>
        <v>AO 0</v>
      </c>
      <c r="Z48" s="51" t="str">
        <f t="shared" si="8"/>
        <v>TO 0</v>
      </c>
    </row>
    <row r="49" spans="1:26" x14ac:dyDescent="0.35">
      <c r="A49" s="64"/>
      <c r="B49" s="3"/>
      <c r="C49" s="3"/>
      <c r="D49" s="3"/>
      <c r="E49" s="27" t="e">
        <f>FindSessionPositions($A49,'Session 1'!$A$1:$BL$30)</f>
        <v>#VALUE!</v>
      </c>
      <c r="F49" s="31" t="e">
        <f>FindSessionPositions($A49,'Session 2'!$A$1:$BL$30)</f>
        <v>#VALUE!</v>
      </c>
      <c r="G49" s="31" t="e">
        <f>FindSessionPositions($A49,'Session 3'!$A$1:$BL$30)</f>
        <v>#VALUE!</v>
      </c>
      <c r="H49" s="31" t="e">
        <f>FindSessionPositions($A49,'Session 4'!$A$1:$BL$30)</f>
        <v>#VALUE!</v>
      </c>
      <c r="I49" s="31" t="e">
        <f>FindSessionPositions($A49,'Session 5'!$A$1:$BL$30)</f>
        <v>#VALUE!</v>
      </c>
      <c r="J49" s="31" t="e">
        <f>FindSessionPositions($A49,'Session 6'!$A$1:$BL$30)</f>
        <v>#VALUE!</v>
      </c>
      <c r="K49" s="35" t="e">
        <f>FindSessionPositions($A49,'Session 7'!$A$1:$BL$30)</f>
        <v>#VALUE!</v>
      </c>
      <c r="L49" s="57" t="e">
        <f>FindSessionPositions($A49,'Session 8'!$A$1:$BL$30)</f>
        <v>#VALUE!</v>
      </c>
      <c r="M49" s="57"/>
      <c r="N49" s="57"/>
      <c r="O49" s="62"/>
      <c r="P49" s="57"/>
      <c r="Q49" s="31"/>
      <c r="R49" s="51" t="str">
        <f t="shared" si="10"/>
        <v>MR 0</v>
      </c>
      <c r="S49" s="51" t="str">
        <f t="shared" si="11"/>
        <v>AR 0</v>
      </c>
      <c r="T49" s="51" t="str">
        <f t="shared" si="12"/>
        <v>DR 0</v>
      </c>
      <c r="U49" s="51" t="str">
        <f t="shared" si="13"/>
        <v>SR 0</v>
      </c>
      <c r="V49" s="51" t="str">
        <f t="shared" si="14"/>
        <v>CJ 0</v>
      </c>
      <c r="W49" s="51" t="str">
        <f t="shared" si="15"/>
        <v>ST 0</v>
      </c>
      <c r="X49" s="82" t="str">
        <f t="shared" si="16"/>
        <v>CO 0</v>
      </c>
      <c r="Y49" s="82" t="str">
        <f t="shared" si="17"/>
        <v>AO 0</v>
      </c>
      <c r="Z49" s="51" t="str">
        <f t="shared" si="8"/>
        <v>TO 0</v>
      </c>
    </row>
    <row r="50" spans="1:26" x14ac:dyDescent="0.35">
      <c r="A50" s="64"/>
      <c r="B50" s="3"/>
      <c r="C50" s="3"/>
      <c r="D50" s="3"/>
      <c r="E50" s="27" t="e">
        <f>FindSessionPositions($A50,'Session 1'!$A$1:$BL$30)</f>
        <v>#VALUE!</v>
      </c>
      <c r="F50" s="31" t="e">
        <f>FindSessionPositions($A50,'Session 2'!$A$1:$BL$30)</f>
        <v>#VALUE!</v>
      </c>
      <c r="G50" s="31" t="e">
        <f>FindSessionPositions($A50,'Session 3'!$A$1:$BL$30)</f>
        <v>#VALUE!</v>
      </c>
      <c r="H50" s="31" t="e">
        <f>FindSessionPositions($A50,'Session 4'!$A$1:$BL$30)</f>
        <v>#VALUE!</v>
      </c>
      <c r="I50" s="31" t="e">
        <f>FindSessionPositions($A50,'Session 5'!$A$1:$BL$30)</f>
        <v>#VALUE!</v>
      </c>
      <c r="J50" s="31" t="e">
        <f>FindSessionPositions($A50,'Session 6'!$A$1:$BL$30)</f>
        <v>#VALUE!</v>
      </c>
      <c r="K50" s="35" t="e">
        <f>FindSessionPositions($A50,'Session 7'!$A$1:$BL$30)</f>
        <v>#VALUE!</v>
      </c>
      <c r="L50" s="57" t="e">
        <f>FindSessionPositions($A50,'Session 8'!$A$1:$BL$30)</f>
        <v>#VALUE!</v>
      </c>
      <c r="M50" s="57"/>
      <c r="N50" s="57"/>
      <c r="O50" s="62"/>
      <c r="P50" s="57"/>
      <c r="Q50" s="31"/>
      <c r="R50" s="51" t="str">
        <f t="shared" si="10"/>
        <v>MR 0</v>
      </c>
      <c r="S50" s="51" t="str">
        <f t="shared" si="11"/>
        <v>AR 0</v>
      </c>
      <c r="T50" s="51" t="str">
        <f t="shared" si="12"/>
        <v>DR 0</v>
      </c>
      <c r="U50" s="51" t="str">
        <f t="shared" si="13"/>
        <v>SR 0</v>
      </c>
      <c r="V50" s="51" t="str">
        <f t="shared" si="14"/>
        <v>CJ 0</v>
      </c>
      <c r="W50" s="51" t="str">
        <f t="shared" si="15"/>
        <v>ST 0</v>
      </c>
      <c r="X50" s="82" t="str">
        <f t="shared" si="16"/>
        <v>CO 0</v>
      </c>
      <c r="Y50" s="82" t="str">
        <f t="shared" si="17"/>
        <v>AO 0</v>
      </c>
      <c r="Z50" s="51" t="str">
        <f t="shared" si="8"/>
        <v>TO 0</v>
      </c>
    </row>
    <row r="51" spans="1:26" x14ac:dyDescent="0.35">
      <c r="A51" s="64"/>
      <c r="B51" s="3"/>
      <c r="C51" s="3"/>
      <c r="D51" s="3"/>
      <c r="E51" s="27" t="e">
        <f>FindSessionPositions($A51,'Session 1'!$A$1:$BL$30)</f>
        <v>#VALUE!</v>
      </c>
      <c r="F51" s="31" t="e">
        <f>FindSessionPositions($A51,'Session 2'!$A$1:$BL$30)</f>
        <v>#VALUE!</v>
      </c>
      <c r="G51" s="31" t="e">
        <f>FindSessionPositions($A51,'Session 3'!$A$1:$BL$30)</f>
        <v>#VALUE!</v>
      </c>
      <c r="H51" s="31" t="e">
        <f>FindSessionPositions($A51,'Session 4'!$A$1:$BL$30)</f>
        <v>#VALUE!</v>
      </c>
      <c r="I51" s="31" t="e">
        <f>FindSessionPositions($A51,'Session 5'!$A$1:$BL$30)</f>
        <v>#VALUE!</v>
      </c>
      <c r="J51" s="31" t="e">
        <f>FindSessionPositions($A51,'Session 6'!$A$1:$BL$30)</f>
        <v>#VALUE!</v>
      </c>
      <c r="K51" s="35" t="e">
        <f>FindSessionPositions($A51,'Session 7'!$A$1:$BL$30)</f>
        <v>#VALUE!</v>
      </c>
      <c r="L51" s="57" t="e">
        <f>FindSessionPositions($A51,'Session 8'!$A$1:$BL$30)</f>
        <v>#VALUE!</v>
      </c>
      <c r="M51" s="57"/>
      <c r="N51" s="57"/>
      <c r="O51" s="62"/>
      <c r="P51" s="57"/>
      <c r="Q51" s="31"/>
      <c r="R51" s="51" t="str">
        <f t="shared" si="10"/>
        <v>MR 0</v>
      </c>
      <c r="S51" s="51" t="str">
        <f t="shared" si="11"/>
        <v>AR 0</v>
      </c>
      <c r="T51" s="51" t="str">
        <f t="shared" si="12"/>
        <v>DR 0</v>
      </c>
      <c r="U51" s="51" t="str">
        <f t="shared" si="13"/>
        <v>SR 0</v>
      </c>
      <c r="V51" s="51" t="str">
        <f t="shared" si="14"/>
        <v>CJ 0</v>
      </c>
      <c r="W51" s="51" t="str">
        <f t="shared" si="15"/>
        <v>ST 0</v>
      </c>
      <c r="X51" s="82" t="str">
        <f t="shared" si="16"/>
        <v>CO 0</v>
      </c>
      <c r="Y51" s="82" t="str">
        <f t="shared" si="17"/>
        <v>AO 0</v>
      </c>
      <c r="Z51" s="51" t="str">
        <f t="shared" si="8"/>
        <v>TO 0</v>
      </c>
    </row>
    <row r="52" spans="1:26" x14ac:dyDescent="0.35">
      <c r="A52" s="64"/>
      <c r="B52" s="3"/>
      <c r="C52" s="3"/>
      <c r="D52" s="3"/>
      <c r="E52" s="27" t="e">
        <f>FindSessionPositions($A52,'Session 1'!$A$1:$BL$30)</f>
        <v>#VALUE!</v>
      </c>
      <c r="F52" s="31" t="e">
        <f>FindSessionPositions($A52,'Session 2'!$A$1:$BL$30)</f>
        <v>#VALUE!</v>
      </c>
      <c r="G52" s="31" t="e">
        <f>FindSessionPositions($A52,'Session 3'!$A$1:$BL$30)</f>
        <v>#VALUE!</v>
      </c>
      <c r="H52" s="31" t="e">
        <f>FindSessionPositions($A52,'Session 4'!$A$1:$BL$30)</f>
        <v>#VALUE!</v>
      </c>
      <c r="I52" s="31" t="e">
        <f>FindSessionPositions($A52,'Session 5'!$A$1:$BL$30)</f>
        <v>#VALUE!</v>
      </c>
      <c r="J52" s="31" t="e">
        <f>FindSessionPositions($A52,'Session 6'!$A$1:$BL$30)</f>
        <v>#VALUE!</v>
      </c>
      <c r="K52" s="35" t="e">
        <f>FindSessionPositions($A52,'Session 7'!$A$1:$BL$30)</f>
        <v>#VALUE!</v>
      </c>
      <c r="L52" s="57" t="e">
        <f>FindSessionPositions($A52,'Session 8'!$A$1:$BL$30)</f>
        <v>#VALUE!</v>
      </c>
      <c r="M52" s="57"/>
      <c r="N52" s="57"/>
      <c r="O52" s="62"/>
      <c r="P52" s="57"/>
      <c r="Q52" s="31"/>
      <c r="R52" s="51" t="str">
        <f t="shared" si="10"/>
        <v>MR 0</v>
      </c>
      <c r="S52" s="51" t="str">
        <f t="shared" si="11"/>
        <v>AR 0</v>
      </c>
      <c r="T52" s="51" t="str">
        <f t="shared" si="12"/>
        <v>DR 0</v>
      </c>
      <c r="U52" s="51" t="str">
        <f t="shared" si="13"/>
        <v>SR 0</v>
      </c>
      <c r="V52" s="51" t="str">
        <f t="shared" si="14"/>
        <v>CJ 0</v>
      </c>
      <c r="W52" s="51" t="str">
        <f t="shared" si="15"/>
        <v>ST 0</v>
      </c>
      <c r="X52" s="82" t="str">
        <f t="shared" si="16"/>
        <v>CO 0</v>
      </c>
      <c r="Y52" s="82" t="str">
        <f t="shared" si="17"/>
        <v>AO 0</v>
      </c>
      <c r="Z52" s="51" t="str">
        <f t="shared" si="8"/>
        <v>TO 0</v>
      </c>
    </row>
    <row r="53" spans="1:26" x14ac:dyDescent="0.35">
      <c r="A53" s="63"/>
      <c r="B53" s="3"/>
      <c r="C53" s="3"/>
      <c r="D53" s="3"/>
      <c r="E53" s="27" t="e">
        <f>FindSessionPositions($A53,'Session 1'!$A$1:$BL$30)</f>
        <v>#VALUE!</v>
      </c>
      <c r="F53" s="31" t="e">
        <f>FindSessionPositions($A53,'Session 2'!$A$1:$BL$30)</f>
        <v>#VALUE!</v>
      </c>
      <c r="G53" s="70" t="e">
        <f>FindSessionPositions($A53,'Session 3'!$A$1:$BL$30)</f>
        <v>#VALUE!</v>
      </c>
      <c r="H53" s="31"/>
      <c r="I53" s="31" t="e">
        <f>FindSessionPositions($A53,'Session 5'!$A$1:$BL$30)</f>
        <v>#VALUE!</v>
      </c>
      <c r="J53" s="31"/>
      <c r="K53" s="35" t="e">
        <f>FindSessionPositions($A53,'Session 7'!$A$1:$BL$30)</f>
        <v>#VALUE!</v>
      </c>
      <c r="L53" s="57" t="e">
        <f>FindSessionPositions($A53,'Session 8'!$A$1:$BL$30)</f>
        <v>#VALUE!</v>
      </c>
      <c r="M53" s="57"/>
      <c r="N53" s="57"/>
      <c r="O53" s="62"/>
      <c r="P53" s="57"/>
      <c r="Q53" s="31"/>
      <c r="R53" s="51" t="str">
        <f t="shared" si="10"/>
        <v>MR 0</v>
      </c>
      <c r="S53" s="51" t="str">
        <f t="shared" si="11"/>
        <v>AR 0</v>
      </c>
      <c r="T53" s="51" t="str">
        <f t="shared" si="12"/>
        <v>DR 0</v>
      </c>
      <c r="U53" s="51" t="str">
        <f t="shared" si="13"/>
        <v>SR 0</v>
      </c>
      <c r="V53" s="51" t="str">
        <f t="shared" si="14"/>
        <v>CJ 0</v>
      </c>
      <c r="W53" s="51" t="str">
        <f t="shared" si="15"/>
        <v>ST 0</v>
      </c>
      <c r="X53" s="82" t="str">
        <f t="shared" si="16"/>
        <v>CO 0</v>
      </c>
      <c r="Y53" s="82" t="str">
        <f t="shared" si="17"/>
        <v>AO 0</v>
      </c>
      <c r="Z53" s="51" t="str">
        <f t="shared" si="8"/>
        <v>TO 0</v>
      </c>
    </row>
    <row r="54" spans="1:26" x14ac:dyDescent="0.35">
      <c r="A54" s="63"/>
      <c r="B54" s="3"/>
      <c r="C54" s="3"/>
      <c r="D54" s="3"/>
      <c r="E54" s="27" t="e">
        <f>FindSessionPositions($A54,'Session 1'!$A$1:$BL$30)</f>
        <v>#VALUE!</v>
      </c>
      <c r="F54" s="31" t="e">
        <f>FindSessionPositions($A54,'Session 2'!$A$1:$BL$30)</f>
        <v>#VALUE!</v>
      </c>
      <c r="G54" s="70" t="e">
        <f>FindSessionPositions($A54,'Session 3'!$A$1:$BL$30)</f>
        <v>#VALUE!</v>
      </c>
      <c r="H54" s="31" t="e">
        <f>FindSessionPositions($A54,'Session 4'!$A$1:$BL$30)</f>
        <v>#VALUE!</v>
      </c>
      <c r="I54" s="31" t="e">
        <f>FindSessionPositions($A54,'Session 5'!$A$1:$BL$30)</f>
        <v>#VALUE!</v>
      </c>
      <c r="J54" s="31" t="e">
        <f>FindSessionPositions($A54,'Session 6'!$A$1:$BL$30)</f>
        <v>#VALUE!</v>
      </c>
      <c r="K54" s="35" t="e">
        <f>FindSessionPositions($A54,'Session 7'!$A$1:$BL$30)</f>
        <v>#VALUE!</v>
      </c>
      <c r="L54" s="57" t="e">
        <f>FindSessionPositions($A54,'Session 8'!$A$1:$BL$30)</f>
        <v>#VALUE!</v>
      </c>
      <c r="M54" s="57"/>
      <c r="N54" s="57"/>
      <c r="O54" s="62"/>
      <c r="P54" s="57"/>
      <c r="Q54" s="31"/>
      <c r="R54" s="51" t="str">
        <f t="shared" si="10"/>
        <v>MR 0</v>
      </c>
      <c r="S54" s="51" t="str">
        <f t="shared" si="11"/>
        <v>AR 0</v>
      </c>
      <c r="T54" s="51" t="str">
        <f t="shared" si="12"/>
        <v>DR 0</v>
      </c>
      <c r="U54" s="51" t="str">
        <f t="shared" si="13"/>
        <v>SR 0</v>
      </c>
      <c r="V54" s="51" t="str">
        <f t="shared" si="14"/>
        <v>CJ 0</v>
      </c>
      <c r="W54" s="51" t="str">
        <f t="shared" si="15"/>
        <v>ST 0</v>
      </c>
      <c r="X54" s="82" t="str">
        <f t="shared" si="16"/>
        <v>CO 0</v>
      </c>
      <c r="Y54" s="82" t="str">
        <f t="shared" si="17"/>
        <v>AO 0</v>
      </c>
      <c r="Z54" s="51" t="str">
        <f t="shared" si="8"/>
        <v>TO 0</v>
      </c>
    </row>
    <row r="55" spans="1:26" x14ac:dyDescent="0.35">
      <c r="A55" s="63"/>
      <c r="B55" s="3"/>
      <c r="C55" s="3"/>
      <c r="D55" s="3"/>
      <c r="E55" s="27" t="e">
        <f>FindSessionPositions($A55,'Session 1'!$A$1:$BL$30)</f>
        <v>#VALUE!</v>
      </c>
      <c r="F55" s="31" t="e">
        <f>FindSessionPositions($A55,'Session 2'!$A$1:$BL$30)</f>
        <v>#VALUE!</v>
      </c>
      <c r="G55" s="70" t="e">
        <f>FindSessionPositions($A55,'Session 3'!$A$1:$BL$30)</f>
        <v>#VALUE!</v>
      </c>
      <c r="H55" s="31" t="e">
        <f>FindSessionPositions($A55,'Session 4'!$A$1:$BL$30)</f>
        <v>#VALUE!</v>
      </c>
      <c r="I55" s="31" t="e">
        <f>FindSessionPositions($A55,'Session 5'!$A$1:$BL$30)</f>
        <v>#VALUE!</v>
      </c>
      <c r="J55" s="31" t="e">
        <f>FindSessionPositions($A55,'Session 6'!$A$1:$BL$30)</f>
        <v>#VALUE!</v>
      </c>
      <c r="K55" s="35" t="e">
        <f>FindSessionPositions($A55,'Session 7'!$A$1:$BL$30)</f>
        <v>#VALUE!</v>
      </c>
      <c r="L55" s="57" t="e">
        <f>FindSessionPositions($A55,'Session 8'!$A$1:$BL$30)</f>
        <v>#VALUE!</v>
      </c>
      <c r="M55" s="57"/>
      <c r="N55" s="57"/>
      <c r="O55" s="62"/>
      <c r="P55" s="57"/>
      <c r="Q55" s="31"/>
      <c r="R55" s="51" t="str">
        <f t="shared" si="10"/>
        <v>MR 0</v>
      </c>
      <c r="S55" s="51" t="str">
        <f t="shared" si="11"/>
        <v>AR 0</v>
      </c>
      <c r="T55" s="51" t="str">
        <f t="shared" si="12"/>
        <v>DR 0</v>
      </c>
      <c r="U55" s="51" t="str">
        <f t="shared" si="13"/>
        <v>SR 0</v>
      </c>
      <c r="V55" s="51" t="str">
        <f t="shared" si="14"/>
        <v>CJ 0</v>
      </c>
      <c r="W55" s="51" t="str">
        <f t="shared" si="15"/>
        <v>ST 0</v>
      </c>
      <c r="X55" s="82" t="str">
        <f t="shared" si="16"/>
        <v>CO 0</v>
      </c>
      <c r="Y55" s="82" t="str">
        <f t="shared" si="17"/>
        <v>AO 0</v>
      </c>
      <c r="Z55" s="51" t="str">
        <f t="shared" si="8"/>
        <v>TO 0</v>
      </c>
    </row>
    <row r="56" spans="1:26" x14ac:dyDescent="0.35">
      <c r="A56" s="63"/>
      <c r="B56" s="3"/>
      <c r="C56" s="3"/>
      <c r="D56" s="3"/>
      <c r="E56" s="27" t="e">
        <f>FindSessionPositions($A56,'Session 1'!$A$1:$BL$30)</f>
        <v>#VALUE!</v>
      </c>
      <c r="F56" s="57" t="e">
        <f>FindSessionPositions($A56,'Session 2'!$A$1:$BL$30)</f>
        <v>#VALUE!</v>
      </c>
      <c r="G56" s="31" t="e">
        <f>FindSessionPositions($A56,'Session 3'!$A$1:$BL$30)</f>
        <v>#VALUE!</v>
      </c>
      <c r="H56" s="31" t="e">
        <f>FindSessionPositions($A56,'Session 4'!$A$1:$BL$30)</f>
        <v>#VALUE!</v>
      </c>
      <c r="I56" s="31" t="e">
        <f>FindSessionPositions($A56,'Session 5'!$A$1:$BL$30)</f>
        <v>#VALUE!</v>
      </c>
      <c r="J56" s="31" t="e">
        <f>FindSessionPositions($A56,'Session 6'!$A$1:$BL$30)</f>
        <v>#VALUE!</v>
      </c>
      <c r="K56" s="35" t="e">
        <f>FindSessionPositions($A56,'Session 7'!$A$1:$BL$30)</f>
        <v>#VALUE!</v>
      </c>
      <c r="L56" s="57" t="e">
        <f>FindSessionPositions($A56,'Session 8'!$A$1:$BL$30)</f>
        <v>#VALUE!</v>
      </c>
      <c r="M56" s="57"/>
      <c r="N56" s="57"/>
      <c r="O56" s="62"/>
      <c r="P56" s="57"/>
      <c r="Q56" s="31"/>
      <c r="R56" s="51" t="str">
        <f t="shared" si="10"/>
        <v>MR 0</v>
      </c>
      <c r="S56" s="51" t="str">
        <f t="shared" si="11"/>
        <v>AR 0</v>
      </c>
      <c r="T56" s="51" t="str">
        <f t="shared" si="12"/>
        <v>DR 0</v>
      </c>
      <c r="U56" s="51" t="str">
        <f t="shared" si="13"/>
        <v>SR 0</v>
      </c>
      <c r="V56" s="51" t="str">
        <f t="shared" si="14"/>
        <v>CJ 0</v>
      </c>
      <c r="W56" s="51" t="str">
        <f t="shared" si="15"/>
        <v>ST 0</v>
      </c>
      <c r="X56" s="82" t="str">
        <f t="shared" si="16"/>
        <v>CO 0</v>
      </c>
      <c r="Y56" s="82" t="str">
        <f t="shared" si="17"/>
        <v>AO 0</v>
      </c>
      <c r="Z56" s="51" t="str">
        <f t="shared" si="8"/>
        <v>TO 0</v>
      </c>
    </row>
    <row r="57" spans="1:26" x14ac:dyDescent="0.35">
      <c r="A57" s="64"/>
      <c r="B57" s="3"/>
      <c r="C57" s="3"/>
      <c r="D57" s="3"/>
      <c r="E57" s="27" t="e">
        <f>FindSessionPositions($A57,'Session 1'!$A$1:$BL$30)</f>
        <v>#VALUE!</v>
      </c>
      <c r="F57" s="57" t="e">
        <f>FindSessionPositions($A57,'Session 2'!$A$1:$BL$30)</f>
        <v>#VALUE!</v>
      </c>
      <c r="G57" s="31" t="e">
        <f>FindSessionPositions($A57,'Session 3'!$A$1:$BL$30)</f>
        <v>#VALUE!</v>
      </c>
      <c r="H57" s="31" t="e">
        <f>FindSessionPositions($A57,'Session 4'!$A$1:$BL$30)</f>
        <v>#VALUE!</v>
      </c>
      <c r="I57" s="31" t="e">
        <f>FindSessionPositions($A57,'Session 5'!$A$1:$BL$30)</f>
        <v>#VALUE!</v>
      </c>
      <c r="J57" s="31" t="e">
        <f>FindSessionPositions($A57,'Session 6'!$A$1:$BL$30)</f>
        <v>#VALUE!</v>
      </c>
      <c r="K57" s="35" t="e">
        <f>FindSessionPositions($A57,'Session 7'!$A$1:$BL$30)</f>
        <v>#VALUE!</v>
      </c>
      <c r="L57" s="57" t="e">
        <f>FindSessionPositions($A57,'Session 8'!$A$1:$BL$30)</f>
        <v>#VALUE!</v>
      </c>
      <c r="M57" s="57"/>
      <c r="N57" s="57"/>
      <c r="O57" s="62"/>
      <c r="P57" s="57"/>
      <c r="Q57" s="31"/>
      <c r="R57" s="51" t="str">
        <f t="shared" si="10"/>
        <v>MR 0</v>
      </c>
      <c r="S57" s="51" t="str">
        <f t="shared" si="11"/>
        <v>AR 0</v>
      </c>
      <c r="T57" s="51" t="str">
        <f t="shared" si="12"/>
        <v>DR 0</v>
      </c>
      <c r="U57" s="51" t="str">
        <f t="shared" si="13"/>
        <v>SR 0</v>
      </c>
      <c r="V57" s="51" t="str">
        <f t="shared" si="14"/>
        <v>CJ 0</v>
      </c>
      <c r="W57" s="51" t="str">
        <f t="shared" si="15"/>
        <v>ST 0</v>
      </c>
      <c r="X57" s="82" t="str">
        <f t="shared" si="16"/>
        <v>CO 0</v>
      </c>
      <c r="Y57" s="82" t="str">
        <f t="shared" si="17"/>
        <v>AO 0</v>
      </c>
      <c r="Z57" s="51" t="str">
        <f t="shared" si="8"/>
        <v>TO 0</v>
      </c>
    </row>
    <row r="58" spans="1:26" x14ac:dyDescent="0.35">
      <c r="A58" s="68"/>
      <c r="B58" s="3"/>
      <c r="C58" s="3"/>
      <c r="D58" s="3"/>
      <c r="E58" s="27" t="e">
        <f>FindSessionPositions($A58,'Session 1'!$A$1:$BL$30)</f>
        <v>#VALUE!</v>
      </c>
      <c r="F58" s="57" t="e">
        <f>FindSessionPositions($A58,'Session 2'!$A$1:$BL$30)</f>
        <v>#VALUE!</v>
      </c>
      <c r="G58" s="31" t="e">
        <f>FindSessionPositions($A58,'Session 3'!$A$1:$BL$30)</f>
        <v>#VALUE!</v>
      </c>
      <c r="H58" s="31" t="e">
        <f>FindSessionPositions($A58,'Session 4'!$A$1:$BL$30)</f>
        <v>#VALUE!</v>
      </c>
      <c r="I58" s="31" t="e">
        <f>FindSessionPositions($A58,'Session 5'!$A$1:$BL$30)</f>
        <v>#VALUE!</v>
      </c>
      <c r="J58" s="31" t="e">
        <f>FindSessionPositions($A58,'Session 6'!$A$1:$BL$30)</f>
        <v>#VALUE!</v>
      </c>
      <c r="K58" s="35" t="e">
        <f>FindSessionPositions($A58,'Session 7'!$A$1:$BL$30)</f>
        <v>#VALUE!</v>
      </c>
      <c r="L58" s="57" t="e">
        <f>FindSessionPositions($A58,'Session 8'!$A$1:$BL$30)</f>
        <v>#VALUE!</v>
      </c>
      <c r="M58" s="57"/>
      <c r="N58" s="57"/>
      <c r="O58" s="62"/>
      <c r="P58" s="57"/>
      <c r="Q58" s="31"/>
      <c r="R58" s="51" t="str">
        <f t="shared" si="10"/>
        <v>MR 0</v>
      </c>
      <c r="S58" s="51" t="str">
        <f t="shared" si="11"/>
        <v>AR 0</v>
      </c>
      <c r="T58" s="51" t="str">
        <f t="shared" si="12"/>
        <v>DR 0</v>
      </c>
      <c r="U58" s="51" t="str">
        <f t="shared" si="13"/>
        <v>SR 0</v>
      </c>
      <c r="V58" s="51" t="str">
        <f t="shared" si="14"/>
        <v>CJ 0</v>
      </c>
      <c r="W58" s="51" t="str">
        <f t="shared" si="15"/>
        <v>ST 0</v>
      </c>
      <c r="X58" s="82" t="str">
        <f t="shared" si="16"/>
        <v>CO 0</v>
      </c>
      <c r="Y58" s="82" t="str">
        <f t="shared" si="17"/>
        <v>AO 0</v>
      </c>
      <c r="Z58" s="51" t="str">
        <f t="shared" si="8"/>
        <v>TO 0</v>
      </c>
    </row>
    <row r="59" spans="1:26" x14ac:dyDescent="0.35">
      <c r="A59" s="66"/>
      <c r="B59" s="3"/>
      <c r="C59" s="3"/>
      <c r="D59" s="3"/>
      <c r="E59" s="27" t="e">
        <f>FindSessionPositions($A59,'Session 1'!$A$1:$BL$30)</f>
        <v>#VALUE!</v>
      </c>
      <c r="F59" s="57" t="e">
        <f>FindSessionPositions($A59,'Session 2'!$A$1:$BL$30)</f>
        <v>#VALUE!</v>
      </c>
      <c r="G59" s="31" t="e">
        <f>FindSessionPositions($A59,'Session 3'!$A$1:$BL$30)</f>
        <v>#VALUE!</v>
      </c>
      <c r="H59" s="31" t="e">
        <f>FindSessionPositions($A59,'Session 4'!$A$1:$BL$30)</f>
        <v>#VALUE!</v>
      </c>
      <c r="I59" s="31" t="e">
        <f>FindSessionPositions($A59,'Session 5'!$A$1:$BL$30)</f>
        <v>#VALUE!</v>
      </c>
      <c r="J59" s="31" t="e">
        <f>FindSessionPositions($A59,'Session 6'!$A$1:$BL$30)</f>
        <v>#VALUE!</v>
      </c>
      <c r="K59" s="35" t="e">
        <f>FindSessionPositions($A59,'Session 7'!$A$1:$BL$30)</f>
        <v>#VALUE!</v>
      </c>
      <c r="L59" s="57" t="e">
        <f>FindSessionPositions($A59,'Session 8'!$A$1:$BL$30)</f>
        <v>#VALUE!</v>
      </c>
      <c r="M59" s="57"/>
      <c r="N59" s="57"/>
      <c r="O59" s="62"/>
      <c r="P59" s="57"/>
      <c r="Q59" s="31"/>
      <c r="R59" s="51" t="str">
        <f t="shared" si="10"/>
        <v>MR 0</v>
      </c>
      <c r="S59" s="51" t="str">
        <f t="shared" si="11"/>
        <v>AR 0</v>
      </c>
      <c r="T59" s="51" t="str">
        <f t="shared" si="12"/>
        <v>DR 0</v>
      </c>
      <c r="U59" s="51" t="str">
        <f t="shared" si="13"/>
        <v>SR 0</v>
      </c>
      <c r="V59" s="51" t="str">
        <f t="shared" si="14"/>
        <v>CJ 0</v>
      </c>
      <c r="W59" s="51" t="str">
        <f t="shared" si="15"/>
        <v>ST 0</v>
      </c>
      <c r="X59" s="82" t="str">
        <f t="shared" si="16"/>
        <v>CO 0</v>
      </c>
      <c r="Y59" s="82" t="str">
        <f t="shared" si="17"/>
        <v>AO 0</v>
      </c>
      <c r="Z59" s="51" t="str">
        <f t="shared" si="8"/>
        <v>TO 0</v>
      </c>
    </row>
    <row r="60" spans="1:26" ht="15" thickBot="1" x14ac:dyDescent="0.4">
      <c r="A60" s="67"/>
      <c r="B60" s="3"/>
      <c r="C60" s="3"/>
      <c r="D60" s="3"/>
      <c r="E60" s="27" t="e">
        <f>FindSessionPositions($A60,'Session 1'!$A$1:$BL$30)</f>
        <v>#VALUE!</v>
      </c>
      <c r="F60" s="57" t="e">
        <f>FindSessionPositions($A60,'Session 2'!$A$1:$BL$30)</f>
        <v>#VALUE!</v>
      </c>
      <c r="G60" s="31" t="e">
        <f>FindSessionPositions($A60,'Session 3'!$A$1:$BL$30)</f>
        <v>#VALUE!</v>
      </c>
      <c r="H60" s="31" t="e">
        <f>FindSessionPositions($A60,'Session 4'!$A$1:$BL$30)</f>
        <v>#VALUE!</v>
      </c>
      <c r="I60" s="31" t="e">
        <f>FindSessionPositions($A60,'Session 5'!$A$1:$BL$30)</f>
        <v>#VALUE!</v>
      </c>
      <c r="J60" s="31" t="e">
        <f>FindSessionPositions($A60,'Session 6'!$A$1:$BL$30)</f>
        <v>#VALUE!</v>
      </c>
      <c r="K60" s="35" t="e">
        <f>FindSessionPositions($A60,'Session 7'!$A$1:$BL$30)</f>
        <v>#VALUE!</v>
      </c>
      <c r="L60" s="57" t="e">
        <f>FindSessionPositions($A60,'Session 8'!$A$1:$BL$30)</f>
        <v>#VALUE!</v>
      </c>
      <c r="M60" s="57"/>
      <c r="N60" s="57"/>
      <c r="O60" s="62"/>
      <c r="P60" s="57"/>
      <c r="Q60" s="31"/>
      <c r="R60" s="51" t="str">
        <f t="shared" si="10"/>
        <v>MR 0</v>
      </c>
      <c r="S60" s="51" t="str">
        <f t="shared" si="11"/>
        <v>AR 0</v>
      </c>
      <c r="T60" s="51" t="str">
        <f t="shared" si="12"/>
        <v>DR 0</v>
      </c>
      <c r="U60" s="51" t="str">
        <f t="shared" si="13"/>
        <v>SR 0</v>
      </c>
      <c r="V60" s="51" t="str">
        <f t="shared" si="14"/>
        <v>CJ 0</v>
      </c>
      <c r="W60" s="51" t="str">
        <f t="shared" si="15"/>
        <v>ST 0</v>
      </c>
      <c r="X60" s="82" t="str">
        <f t="shared" si="16"/>
        <v>CO 0</v>
      </c>
      <c r="Y60" s="82" t="str">
        <f t="shared" si="17"/>
        <v>AO 0</v>
      </c>
      <c r="Z60" s="51" t="str">
        <f t="shared" si="8"/>
        <v>TO 0</v>
      </c>
    </row>
    <row r="61" spans="1:26" x14ac:dyDescent="0.35">
      <c r="A61" s="2"/>
      <c r="B61" s="3"/>
      <c r="C61" s="3"/>
      <c r="D61" s="3"/>
      <c r="E61" s="27" t="e">
        <f>FindSessionPositions($A61,'Session 1'!$A$1:$BL$30)</f>
        <v>#VALUE!</v>
      </c>
      <c r="F61" s="57" t="e">
        <f>FindSessionPositions($A61,'Session 2'!$A$1:$BL$30)</f>
        <v>#VALUE!</v>
      </c>
      <c r="G61" s="31" t="e">
        <f>FindSessionPositions($A61,'Session 3'!$A$1:$BL$30)</f>
        <v>#VALUE!</v>
      </c>
      <c r="H61" s="31" t="e">
        <f>FindSessionPositions($A61,'Session 4'!$A$1:$BL$30)</f>
        <v>#VALUE!</v>
      </c>
      <c r="I61" s="31" t="e">
        <f>FindSessionPositions($A61,'Session 5'!$A$1:$BL$30)</f>
        <v>#VALUE!</v>
      </c>
      <c r="J61" s="31" t="e">
        <f>FindSessionPositions($A61,'Session 6'!$A$1:$BL$30)</f>
        <v>#VALUE!</v>
      </c>
      <c r="K61" s="35" t="e">
        <f>FindSessionPositions($A61,'Session 7'!$A$1:$BL$30)</f>
        <v>#VALUE!</v>
      </c>
      <c r="L61" s="57" t="e">
        <f>FindSessionPositions($A61,'Session 8'!$A$1:$BL$30)</f>
        <v>#VALUE!</v>
      </c>
      <c r="M61" s="57"/>
      <c r="N61" s="57"/>
      <c r="O61" s="62"/>
      <c r="P61" s="57"/>
      <c r="Q61" s="31"/>
      <c r="R61" s="51" t="str">
        <f t="shared" si="10"/>
        <v>MR 0</v>
      </c>
      <c r="S61" s="51" t="str">
        <f t="shared" si="11"/>
        <v>AR 0</v>
      </c>
      <c r="T61" s="51" t="str">
        <f t="shared" si="12"/>
        <v>DR 0</v>
      </c>
      <c r="U61" s="51" t="str">
        <f t="shared" si="13"/>
        <v>SR 0</v>
      </c>
      <c r="V61" s="51" t="str">
        <f t="shared" si="14"/>
        <v>CJ 0</v>
      </c>
      <c r="W61" s="51" t="str">
        <f t="shared" si="15"/>
        <v>ST 0</v>
      </c>
      <c r="X61" s="82" t="str">
        <f t="shared" si="16"/>
        <v>CO 0</v>
      </c>
      <c r="Y61" s="82" t="str">
        <f t="shared" si="17"/>
        <v>AO 0</v>
      </c>
      <c r="Z61" s="51" t="str">
        <f t="shared" si="8"/>
        <v>TO 0</v>
      </c>
    </row>
    <row r="62" spans="1:26" x14ac:dyDescent="0.35">
      <c r="A62" s="2"/>
      <c r="B62" s="3"/>
      <c r="C62" s="3"/>
      <c r="D62" s="3"/>
      <c r="E62" s="27" t="e">
        <f>FindSessionPositions($A62,'Session 1'!$A$1:$BL$30)</f>
        <v>#VALUE!</v>
      </c>
      <c r="F62" s="57" t="e">
        <f>FindSessionPositions($A62,'Session 2'!$A$1:$BL$30)</f>
        <v>#VALUE!</v>
      </c>
      <c r="G62" s="31" t="e">
        <f>FindSessionPositions($A62,'Session 3'!$A$1:$BL$30)</f>
        <v>#VALUE!</v>
      </c>
      <c r="H62" s="31" t="e">
        <f>FindSessionPositions($A62,'Session 4'!$A$1:$BL$30)</f>
        <v>#VALUE!</v>
      </c>
      <c r="I62" s="31" t="e">
        <f>FindSessionPositions($A62,'Session 5'!$A$1:$BL$30)</f>
        <v>#VALUE!</v>
      </c>
      <c r="J62" s="31" t="e">
        <f>FindSessionPositions($A62,'Session 6'!$A$1:$BL$30)</f>
        <v>#VALUE!</v>
      </c>
      <c r="K62" s="35" t="e">
        <f>FindSessionPositions($A62,'Session 7'!$A$1:$BL$30)</f>
        <v>#VALUE!</v>
      </c>
      <c r="L62" s="57" t="e">
        <f>FindSessionPositions($A62,'Session 8'!$A$1:$BL$30)</f>
        <v>#VALUE!</v>
      </c>
      <c r="M62" s="57"/>
      <c r="N62" s="57"/>
      <c r="O62" s="62"/>
      <c r="P62" s="57"/>
      <c r="Q62" s="31"/>
      <c r="R62" s="51" t="str">
        <f t="shared" si="10"/>
        <v>MR 0</v>
      </c>
      <c r="S62" s="51" t="str">
        <f t="shared" si="11"/>
        <v>AR 0</v>
      </c>
      <c r="T62" s="51" t="str">
        <f t="shared" si="12"/>
        <v>DR 0</v>
      </c>
      <c r="U62" s="51" t="str">
        <f t="shared" si="13"/>
        <v>SR 0</v>
      </c>
      <c r="V62" s="51" t="str">
        <f t="shared" si="14"/>
        <v>CJ 0</v>
      </c>
      <c r="W62" s="51" t="str">
        <f t="shared" si="15"/>
        <v>ST 0</v>
      </c>
      <c r="X62" s="82" t="str">
        <f t="shared" si="16"/>
        <v>CO 0</v>
      </c>
      <c r="Y62" s="82" t="str">
        <f t="shared" si="17"/>
        <v>AO 0</v>
      </c>
      <c r="Z62" s="51" t="str">
        <f t="shared" si="8"/>
        <v>TO 0</v>
      </c>
    </row>
    <row r="63" spans="1:26" x14ac:dyDescent="0.35">
      <c r="A63" s="2"/>
      <c r="B63" s="3"/>
      <c r="C63" s="3"/>
      <c r="D63" s="3"/>
      <c r="E63" s="27" t="e">
        <f>FindSessionPositions($A63,'Session 1'!$A$1:$BL$30)</f>
        <v>#VALUE!</v>
      </c>
      <c r="F63" s="57" t="e">
        <f>FindSessionPositions($A63,'Session 2'!$A$1:$BL$30)</f>
        <v>#VALUE!</v>
      </c>
      <c r="G63" s="31" t="e">
        <f>FindSessionPositions($A63,'Session 3'!$A$1:$BL$30)</f>
        <v>#VALUE!</v>
      </c>
      <c r="H63" s="31" t="e">
        <f>FindSessionPositions($A63,'Session 4'!$A$1:$BL$30)</f>
        <v>#VALUE!</v>
      </c>
      <c r="I63" s="31" t="e">
        <f>FindSessionPositions($A63,'Session 5'!$A$1:$BL$30)</f>
        <v>#VALUE!</v>
      </c>
      <c r="J63" s="31" t="e">
        <f>FindSessionPositions($A63,'Session 6'!$A$1:$BL$30)</f>
        <v>#VALUE!</v>
      </c>
      <c r="K63" s="35" t="e">
        <f>FindSessionPositions($A63,'Session 7'!$A$1:$BL$30)</f>
        <v>#VALUE!</v>
      </c>
      <c r="L63" s="57" t="e">
        <f>FindSessionPositions($A63,'Session 8'!$A$1:$BL$30)</f>
        <v>#VALUE!</v>
      </c>
      <c r="M63" s="57"/>
      <c r="N63" s="57"/>
      <c r="O63" s="62"/>
      <c r="P63" s="57"/>
      <c r="Q63" s="31"/>
      <c r="R63" s="51" t="str">
        <f t="shared" si="10"/>
        <v>MR 0</v>
      </c>
      <c r="S63" s="51" t="str">
        <f t="shared" si="11"/>
        <v>AR 0</v>
      </c>
      <c r="T63" s="51" t="str">
        <f t="shared" si="12"/>
        <v>DR 0</v>
      </c>
      <c r="U63" s="51" t="str">
        <f t="shared" si="13"/>
        <v>SR 0</v>
      </c>
      <c r="V63" s="51" t="str">
        <f t="shared" si="14"/>
        <v>CJ 0</v>
      </c>
      <c r="W63" s="51" t="str">
        <f t="shared" si="15"/>
        <v>ST 0</v>
      </c>
      <c r="X63" s="82" t="str">
        <f t="shared" si="16"/>
        <v>CO 0</v>
      </c>
      <c r="Y63" s="82" t="str">
        <f t="shared" si="17"/>
        <v>AO 0</v>
      </c>
      <c r="Z63" s="51" t="str">
        <f t="shared" si="8"/>
        <v>TO 0</v>
      </c>
    </row>
    <row r="64" spans="1:26" x14ac:dyDescent="0.35">
      <c r="A64" s="2"/>
      <c r="B64" s="3"/>
      <c r="C64" s="3"/>
      <c r="D64" s="3"/>
      <c r="E64" s="27" t="e">
        <f>FindSessionPositions($A64,'Session 1'!$A$1:$BL$30)</f>
        <v>#VALUE!</v>
      </c>
      <c r="F64" s="57" t="e">
        <f>FindSessionPositions($A64,'Session 2'!$A$1:$BL$30)</f>
        <v>#VALUE!</v>
      </c>
      <c r="G64" s="31" t="e">
        <f>FindSessionPositions($A64,'Session 3'!$A$1:$BL$30)</f>
        <v>#VALUE!</v>
      </c>
      <c r="H64" s="31" t="e">
        <f>FindSessionPositions($A64,'Session 4'!$A$1:$BL$30)</f>
        <v>#VALUE!</v>
      </c>
      <c r="I64" s="31" t="e">
        <f>FindSessionPositions($A64,'Session 5'!$A$1:$BL$30)</f>
        <v>#VALUE!</v>
      </c>
      <c r="J64" s="31" t="e">
        <f>FindSessionPositions($A64,'Session 6'!$A$1:$BL$30)</f>
        <v>#VALUE!</v>
      </c>
      <c r="K64" s="35" t="e">
        <f>FindSessionPositions($A64,'Session 7'!$A$1:$BL$30)</f>
        <v>#VALUE!</v>
      </c>
      <c r="L64" s="57" t="e">
        <f>FindSessionPositions($A64,'Session 8'!$A$1:$BL$30)</f>
        <v>#VALUE!</v>
      </c>
      <c r="M64" s="57"/>
      <c r="N64" s="57"/>
      <c r="O64" s="62"/>
      <c r="P64" s="57"/>
      <c r="Q64" s="31"/>
      <c r="R64" s="51" t="str">
        <f t="shared" si="10"/>
        <v>MR 0</v>
      </c>
      <c r="S64" s="51" t="str">
        <f t="shared" si="11"/>
        <v>AR 0</v>
      </c>
      <c r="T64" s="51" t="str">
        <f t="shared" si="12"/>
        <v>DR 0</v>
      </c>
      <c r="U64" s="51" t="str">
        <f t="shared" si="13"/>
        <v>SR 0</v>
      </c>
      <c r="V64" s="51" t="str">
        <f t="shared" si="14"/>
        <v>CJ 0</v>
      </c>
      <c r="W64" s="51" t="str">
        <f t="shared" si="15"/>
        <v>ST 0</v>
      </c>
      <c r="X64" s="82" t="str">
        <f t="shared" si="16"/>
        <v>CO 0</v>
      </c>
      <c r="Y64" s="82" t="str">
        <f t="shared" si="17"/>
        <v>AO 0</v>
      </c>
      <c r="Z64" s="51" t="str">
        <f t="shared" si="8"/>
        <v>TO 0</v>
      </c>
    </row>
    <row r="65" spans="1:26" x14ac:dyDescent="0.35">
      <c r="A65" s="2"/>
      <c r="B65" s="3"/>
      <c r="C65" s="3"/>
      <c r="D65" s="3"/>
      <c r="E65" s="27" t="e">
        <f>FindSessionPositions($A65,'Session 1'!$A$1:$BL$30)</f>
        <v>#VALUE!</v>
      </c>
      <c r="F65" s="57" t="e">
        <f>FindSessionPositions($A65,'Session 2'!$A$1:$BL$30)</f>
        <v>#VALUE!</v>
      </c>
      <c r="G65" s="31" t="e">
        <f>FindSessionPositions($A65,'Session 3'!$A$1:$BL$30)</f>
        <v>#VALUE!</v>
      </c>
      <c r="H65" s="31" t="e">
        <f>FindSessionPositions($A65,'Session 4'!$A$1:$BL$30)</f>
        <v>#VALUE!</v>
      </c>
      <c r="I65" s="31" t="e">
        <f>FindSessionPositions($A65,'Session 5'!$A$1:$BL$30)</f>
        <v>#VALUE!</v>
      </c>
      <c r="J65" s="31" t="e">
        <f>FindSessionPositions($A65,'Session 6'!$A$1:$BL$30)</f>
        <v>#VALUE!</v>
      </c>
      <c r="K65" s="35" t="e">
        <f>FindSessionPositions($A65,'Session 7'!$A$1:$BL$30)</f>
        <v>#VALUE!</v>
      </c>
      <c r="L65" s="57" t="e">
        <f>FindSessionPositions($A65,'Session 8'!$A$1:$BL$30)</f>
        <v>#VALUE!</v>
      </c>
      <c r="M65" s="57"/>
      <c r="N65" s="57"/>
      <c r="O65" s="62"/>
      <c r="P65" s="57"/>
      <c r="Q65" s="31"/>
      <c r="R65" s="51" t="str">
        <f t="shared" si="10"/>
        <v>MR 0</v>
      </c>
      <c r="S65" s="51" t="str">
        <f t="shared" si="11"/>
        <v>AR 0</v>
      </c>
      <c r="T65" s="51" t="str">
        <f t="shared" si="12"/>
        <v>DR 0</v>
      </c>
      <c r="U65" s="51" t="str">
        <f t="shared" si="13"/>
        <v>SR 0</v>
      </c>
      <c r="V65" s="51" t="str">
        <f t="shared" si="14"/>
        <v>CJ 0</v>
      </c>
      <c r="W65" s="51" t="str">
        <f t="shared" si="15"/>
        <v>ST 0</v>
      </c>
      <c r="X65" s="82" t="str">
        <f t="shared" si="16"/>
        <v>CO 0</v>
      </c>
      <c r="Y65" s="82" t="str">
        <f t="shared" si="17"/>
        <v>AO 0</v>
      </c>
      <c r="Z65" s="51" t="str">
        <f t="shared" si="8"/>
        <v>TO 0</v>
      </c>
    </row>
    <row r="66" spans="1:26" x14ac:dyDescent="0.35">
      <c r="A66" s="2"/>
      <c r="B66" s="3"/>
      <c r="C66" s="3"/>
      <c r="D66" s="3"/>
      <c r="E66" s="27" t="e">
        <f>FindSessionPositions($A66,'Session 1'!$A$1:$BL$30)</f>
        <v>#VALUE!</v>
      </c>
      <c r="F66" s="57" t="e">
        <f>FindSessionPositions($A66,'Session 2'!$A$1:$BL$30)</f>
        <v>#VALUE!</v>
      </c>
      <c r="G66" s="31" t="e">
        <f>FindSessionPositions($A66,'Session 3'!$A$1:$BL$30)</f>
        <v>#VALUE!</v>
      </c>
      <c r="H66" s="31" t="e">
        <f>FindSessionPositions($A66,'Session 4'!$A$1:$BL$30)</f>
        <v>#VALUE!</v>
      </c>
      <c r="I66" s="31" t="e">
        <f>FindSessionPositions($A66,'Session 5'!$A$1:$BL$30)</f>
        <v>#VALUE!</v>
      </c>
      <c r="J66" s="31" t="e">
        <f>FindSessionPositions($A66,'Session 6'!$A$1:$BL$30)</f>
        <v>#VALUE!</v>
      </c>
      <c r="K66" s="35" t="e">
        <f>FindSessionPositions($A66,'Session 7'!$A$1:$BL$30)</f>
        <v>#VALUE!</v>
      </c>
      <c r="L66" s="57" t="e">
        <f>FindSessionPositions($A66,'Session 8'!$A$1:$BL$30)</f>
        <v>#VALUE!</v>
      </c>
      <c r="M66" s="57"/>
      <c r="N66" s="57"/>
      <c r="O66" s="62"/>
      <c r="P66" s="57"/>
      <c r="Q66" s="31"/>
      <c r="R66" s="51" t="str">
        <f t="shared" si="10"/>
        <v>MR 0</v>
      </c>
      <c r="S66" s="51" t="str">
        <f t="shared" si="11"/>
        <v>AR 0</v>
      </c>
      <c r="T66" s="51" t="str">
        <f t="shared" si="12"/>
        <v>DR 0</v>
      </c>
      <c r="U66" s="51" t="str">
        <f t="shared" si="13"/>
        <v>SR 0</v>
      </c>
      <c r="V66" s="51" t="str">
        <f t="shared" si="14"/>
        <v>CJ 0</v>
      </c>
      <c r="W66" s="51" t="str">
        <f t="shared" si="15"/>
        <v>ST 0</v>
      </c>
      <c r="X66" s="82" t="str">
        <f t="shared" si="16"/>
        <v>CO 0</v>
      </c>
      <c r="Y66" s="82" t="str">
        <f t="shared" si="17"/>
        <v>AO 0</v>
      </c>
      <c r="Z66" s="51" t="str">
        <f t="shared" si="8"/>
        <v>TO 0</v>
      </c>
    </row>
    <row r="67" spans="1:26" x14ac:dyDescent="0.35">
      <c r="A67" s="2"/>
      <c r="B67" s="3"/>
      <c r="C67" s="3"/>
      <c r="D67" s="3"/>
      <c r="E67" s="27" t="e">
        <f>FindSessionPositions($A67,'Session 1'!$A$1:$BL$30)</f>
        <v>#VALUE!</v>
      </c>
      <c r="F67" s="57" t="e">
        <f>FindSessionPositions($A67,'Session 2'!$A$1:$BL$30)</f>
        <v>#VALUE!</v>
      </c>
      <c r="G67" s="31" t="e">
        <f>FindSessionPositions($A67,'Session 3'!$A$1:$BL$30)</f>
        <v>#VALUE!</v>
      </c>
      <c r="H67" s="31" t="e">
        <f>FindSessionPositions($A67,'Session 4'!$A$1:$BL$30)</f>
        <v>#VALUE!</v>
      </c>
      <c r="I67" s="31" t="e">
        <f>FindSessionPositions($A67,'Session 5'!$A$1:$BL$30)</f>
        <v>#VALUE!</v>
      </c>
      <c r="J67" s="31" t="e">
        <f>FindSessionPositions($A67,'Session 6'!$A$1:$BL$30)</f>
        <v>#VALUE!</v>
      </c>
      <c r="K67" s="35" t="e">
        <f>FindSessionPositions($A67,'Session 7'!$A$1:$BL$30)</f>
        <v>#VALUE!</v>
      </c>
      <c r="L67" s="57" t="e">
        <f>FindSessionPositions($A67,'Session 8'!$A$1:$BL$30)</f>
        <v>#VALUE!</v>
      </c>
      <c r="M67" s="57"/>
      <c r="N67" s="57"/>
      <c r="O67" s="62"/>
      <c r="P67" s="57"/>
      <c r="Q67" s="31"/>
      <c r="R67" s="51" t="str">
        <f t="shared" si="10"/>
        <v>MR 0</v>
      </c>
      <c r="S67" s="51" t="str">
        <f t="shared" si="11"/>
        <v>AR 0</v>
      </c>
      <c r="T67" s="51" t="str">
        <f t="shared" si="12"/>
        <v>DR 0</v>
      </c>
      <c r="U67" s="51" t="str">
        <f t="shared" si="13"/>
        <v>SR 0</v>
      </c>
      <c r="V67" s="51" t="str">
        <f t="shared" si="14"/>
        <v>CJ 0</v>
      </c>
      <c r="W67" s="51" t="str">
        <f t="shared" si="15"/>
        <v>ST 0</v>
      </c>
      <c r="X67" s="82" t="str">
        <f t="shared" si="16"/>
        <v>CO 0</v>
      </c>
      <c r="Y67" s="82" t="str">
        <f t="shared" si="17"/>
        <v>AO 0</v>
      </c>
      <c r="Z67" s="51" t="str">
        <f>"TO " &amp; COUNTIF(E67:P67,"TO*")</f>
        <v>TO 0</v>
      </c>
    </row>
    <row r="68" spans="1:26" x14ac:dyDescent="0.35">
      <c r="A68" s="2"/>
      <c r="B68" s="3"/>
      <c r="C68" s="3"/>
      <c r="D68" s="3"/>
      <c r="E68" s="27" t="e">
        <f>FindSessionPositions($A68,'Session 1'!$A$1:$BL$30)</f>
        <v>#VALUE!</v>
      </c>
      <c r="F68" s="57" t="e">
        <f>FindSessionPositions($A68,'Session 2'!$A$1:$BL$30)</f>
        <v>#VALUE!</v>
      </c>
      <c r="G68" s="31" t="e">
        <f>FindSessionPositions($A68,'Session 3'!$A$1:$BL$30)</f>
        <v>#VALUE!</v>
      </c>
      <c r="H68" s="31" t="e">
        <f>FindSessionPositions($A68,'Session 4'!$A$1:$BL$30)</f>
        <v>#VALUE!</v>
      </c>
      <c r="I68" s="31" t="e">
        <f>FindSessionPositions($A68,'Session 5'!$A$1:$BL$30)</f>
        <v>#VALUE!</v>
      </c>
      <c r="J68" s="31" t="e">
        <f>FindSessionPositions($A68,'Session 6'!$A$1:$BL$30)</f>
        <v>#VALUE!</v>
      </c>
      <c r="K68" s="35" t="e">
        <f>FindSessionPositions($A68,'Session 7'!$A$1:$BL$30)</f>
        <v>#VALUE!</v>
      </c>
      <c r="L68" s="57" t="e">
        <f>FindSessionPositions($A68,'Session 8'!$A$1:$BL$30)</f>
        <v>#VALUE!</v>
      </c>
      <c r="M68" s="57"/>
      <c r="N68" s="57"/>
      <c r="O68" s="62"/>
      <c r="P68" s="57"/>
      <c r="Q68" s="31"/>
      <c r="R68" s="51" t="str">
        <f>"MR " &amp; COUNTIF(E68:P68,"MR")</f>
        <v>MR 0</v>
      </c>
      <c r="S68" s="51" t="str">
        <f>"AR " &amp; COUNTIF(E68:P68,"AR")</f>
        <v>AR 0</v>
      </c>
      <c r="T68" s="51" t="str">
        <f>"DR " &amp; COUNTIF(E68:P68,"DR")</f>
        <v>DR 0</v>
      </c>
      <c r="U68" s="51" t="str">
        <f t="shared" si="13"/>
        <v>SR 0</v>
      </c>
      <c r="V68" s="51" t="str">
        <f>"CJ " &amp; COUNTIF(E68:P68,"Cj*")</f>
        <v>CJ 0</v>
      </c>
      <c r="W68" s="51" t="str">
        <f>"ST "&amp;(COUNTIF(E68:P68,"Se *"))+(COUNTIF(E68:P68,"Te*"))+(COUNTIF(E68:P68,"sj*"))</f>
        <v>ST 0</v>
      </c>
      <c r="X68" s="82" t="str">
        <f t="shared" ref="X68:X83" si="18">"CO " &amp; COUNTIF(E68:P68,"CO")</f>
        <v>CO 0</v>
      </c>
      <c r="Y68" s="82" t="str">
        <f t="shared" ref="Y68:Y83" si="19">"AO " &amp; COUNTIF(E68:P68,"AO")</f>
        <v>AO 0</v>
      </c>
      <c r="Z68" s="51" t="str">
        <f>"TO " &amp; COUNTIF(E68:P68,"TO*")</f>
        <v>TO 0</v>
      </c>
    </row>
    <row r="69" spans="1:26" x14ac:dyDescent="0.35">
      <c r="A69" s="2"/>
      <c r="B69" s="3"/>
      <c r="C69" s="3"/>
      <c r="D69" s="3"/>
      <c r="E69" s="27" t="e">
        <f>FindSessionPositions($A69,'Session 1'!$A$1:$BL$30)</f>
        <v>#VALUE!</v>
      </c>
      <c r="F69" s="57" t="e">
        <f>FindSessionPositions($A69,'Session 2'!$A$1:$BL$30)</f>
        <v>#VALUE!</v>
      </c>
      <c r="G69" s="31" t="e">
        <f>FindSessionPositions($A69,'Session 3'!$A$1:$BL$30)</f>
        <v>#VALUE!</v>
      </c>
      <c r="H69" s="31" t="e">
        <f>FindSessionPositions($A69,'Session 4'!$A$1:$BL$30)</f>
        <v>#VALUE!</v>
      </c>
      <c r="I69" s="31" t="e">
        <f>FindSessionPositions($A69,'Session 5'!$A$1:$BL$30)</f>
        <v>#VALUE!</v>
      </c>
      <c r="J69" s="31" t="e">
        <f>FindSessionPositions($A69,'Session 6'!$A$1:$BL$30)</f>
        <v>#VALUE!</v>
      </c>
      <c r="K69" s="35" t="e">
        <f>FindSessionPositions($A69,'Session 7'!$A$1:$BL$30)</f>
        <v>#VALUE!</v>
      </c>
      <c r="L69" s="57" t="e">
        <f>FindSessionPositions($A69,'Session 8'!$A$1:$BL$30)</f>
        <v>#VALUE!</v>
      </c>
      <c r="M69" s="57"/>
      <c r="N69" s="57"/>
      <c r="O69" s="62"/>
      <c r="P69" s="57"/>
      <c r="Q69" s="31"/>
      <c r="R69" s="51" t="str">
        <f>"MR " &amp; COUNTIF(E69:P69,"MR")</f>
        <v>MR 0</v>
      </c>
      <c r="S69" s="51" t="str">
        <f>"AR " &amp; COUNTIF(E69:P69,"AR")</f>
        <v>AR 0</v>
      </c>
      <c r="T69" s="51" t="str">
        <f>"DR " &amp; COUNTIF(E69:P69,"DR")</f>
        <v>DR 0</v>
      </c>
      <c r="U69" s="51" t="str">
        <f>"SR " &amp; COUNTIF(E69:P69,"SR")+ COUNTIF(E69:P69,"OO*")</f>
        <v>SR 0</v>
      </c>
      <c r="V69" s="51" t="str">
        <f>"CJ " &amp; COUNTIF(E69:P69,"C*")</f>
        <v>CJ 0</v>
      </c>
      <c r="W69" s="51" t="str">
        <f>"ST "&amp;(COUNTIF(E69:P69,"Se *"))+(COUNTIF(E69:P69,"Te*"))+(COUNTIF(E69:P69,"sj*"))</f>
        <v>ST 0</v>
      </c>
      <c r="X69" s="82" t="str">
        <f t="shared" si="18"/>
        <v>CO 0</v>
      </c>
      <c r="Y69" s="82" t="str">
        <f t="shared" si="19"/>
        <v>AO 0</v>
      </c>
      <c r="Z69" s="51" t="str">
        <f>"TO " &amp; COUNTIF(E69:P69,"TO")</f>
        <v>TO 0</v>
      </c>
    </row>
    <row r="70" spans="1:26" x14ac:dyDescent="0.35">
      <c r="A70" s="2"/>
      <c r="B70" s="3"/>
      <c r="C70" s="3"/>
      <c r="D70" s="3"/>
      <c r="E70" s="27" t="e">
        <f>FindSessionPositions($A70,'Session 1'!$A$1:$BL$30)</f>
        <v>#VALUE!</v>
      </c>
      <c r="F70" s="57" t="e">
        <f>FindSessionPositions($A70,'Session 2'!$A$1:$BL$30)</f>
        <v>#VALUE!</v>
      </c>
      <c r="G70" s="31" t="e">
        <f>FindSessionPositions($A70,'Session 3'!$A$1:$BL$30)</f>
        <v>#VALUE!</v>
      </c>
      <c r="H70" s="31" t="e">
        <f>FindSessionPositions($A70,'Session 4'!$A$1:$BL$30)</f>
        <v>#VALUE!</v>
      </c>
      <c r="I70" s="31" t="e">
        <f>FindSessionPositions($A70,'Session 5'!$A$1:$BL$30)</f>
        <v>#VALUE!</v>
      </c>
      <c r="J70" s="31" t="e">
        <f>FindSessionPositions($A70,'Session 6'!$A$1:$BL$30)</f>
        <v>#VALUE!</v>
      </c>
      <c r="K70" s="35" t="e">
        <f>FindSessionPositions($A70,'Session 7'!$A$1:$BL$30)</f>
        <v>#VALUE!</v>
      </c>
      <c r="L70" s="57" t="e">
        <f>FindSessionPositions($A70,'Session 8'!$A$1:$BL$30)</f>
        <v>#VALUE!</v>
      </c>
      <c r="M70" s="57"/>
      <c r="N70" s="57"/>
      <c r="O70" s="62"/>
      <c r="P70" s="57"/>
      <c r="Q70" s="31"/>
      <c r="R70" s="51" t="str">
        <f>"MR " &amp; COUNTIF(E70:P70,"MR")</f>
        <v>MR 0</v>
      </c>
      <c r="S70" s="51" t="str">
        <f>"AR " &amp; COUNTIF(E70:P70,"AR")</f>
        <v>AR 0</v>
      </c>
      <c r="T70" s="51" t="str">
        <f>"DR " &amp; COUNTIF(E70:P70,"DR")</f>
        <v>DR 0</v>
      </c>
      <c r="U70" s="51" t="str">
        <f>"SR " &amp; COUNTIF(E70:P70,"SR")</f>
        <v>SR 0</v>
      </c>
      <c r="V70" s="51" t="str">
        <f>"CJ " &amp; COUNTIF(E70:P70,"C*")</f>
        <v>CJ 0</v>
      </c>
      <c r="W70" s="51" t="str">
        <f>"ST "&amp;(COUNTIF(E70:P70,"S *"))+(COUNTIF(E70:P70,"T*"))+(COUNTIF(E70:P70,"O*"))+(COUNTIF(E70:P70,"K*"))</f>
        <v>ST 0</v>
      </c>
      <c r="X70" s="82" t="str">
        <f t="shared" si="18"/>
        <v>CO 0</v>
      </c>
      <c r="Y70" s="82" t="str">
        <f t="shared" si="19"/>
        <v>AO 0</v>
      </c>
      <c r="Z70" s="51" t="str">
        <f>"TO " &amp; COUNTIF(E70:P70,"TO")</f>
        <v>TO 0</v>
      </c>
    </row>
    <row r="71" spans="1:26" x14ac:dyDescent="0.35">
      <c r="A71" s="2"/>
      <c r="B71" s="3"/>
      <c r="C71" s="3"/>
      <c r="D71" s="3"/>
      <c r="E71" s="27" t="e">
        <f>FindSessionPositions($A71,'Session 1'!$A$1:$BL$30)</f>
        <v>#VALUE!</v>
      </c>
      <c r="F71" s="57" t="e">
        <f>FindSessionPositions($A71,'Session 2'!$A$1:$BL$30)</f>
        <v>#VALUE!</v>
      </c>
      <c r="G71" s="31" t="e">
        <f>FindSessionPositions($A71,'Session 3'!$A$1:$BL$30)</f>
        <v>#VALUE!</v>
      </c>
      <c r="H71" s="31" t="e">
        <f>FindSessionPositions($A71,'Session 4'!$A$1:$BL$30)</f>
        <v>#VALUE!</v>
      </c>
      <c r="I71" s="31" t="e">
        <f>FindSessionPositions($A71,'Session 5'!$A$1:$BL$30)</f>
        <v>#VALUE!</v>
      </c>
      <c r="J71" s="31" t="e">
        <f>FindSessionPositions($A71,'Session 6'!$A$1:$BL$30)</f>
        <v>#VALUE!</v>
      </c>
      <c r="K71" s="35" t="e">
        <f>FindSessionPositions($A71,'Session 7'!$A$1:$BL$30)</f>
        <v>#VALUE!</v>
      </c>
      <c r="L71" s="57" t="e">
        <f>FindSessionPositions($A71,'Session 8'!$A$1:$BL$30)</f>
        <v>#VALUE!</v>
      </c>
      <c r="M71" s="57"/>
      <c r="N71" s="57"/>
      <c r="O71" s="62"/>
      <c r="P71" s="57"/>
      <c r="Q71" s="31"/>
      <c r="R71" s="51" t="str">
        <f>"MR " &amp; COUNTIF(E71:P71,"MR")</f>
        <v>MR 0</v>
      </c>
      <c r="S71" s="51" t="str">
        <f>"AR " &amp; COUNTIF(E71:P71,"AR")</f>
        <v>AR 0</v>
      </c>
      <c r="T71" s="51" t="str">
        <f>"DR " &amp; COUNTIF(E71:P71,"DR")</f>
        <v>DR 0</v>
      </c>
      <c r="U71" s="51" t="str">
        <f>"SR " &amp; COUNTIF(E71:P71,"SR")</f>
        <v>SR 0</v>
      </c>
      <c r="V71" s="51" t="str">
        <f>"CJ " &amp; COUNTIF(E71:P71,"C*")</f>
        <v>CJ 0</v>
      </c>
      <c r="W71" s="51" t="str">
        <f>"ST "&amp;(COUNTIF(E71:P71,"S *"))+(COUNTIF(E71:P71,"T*"))+(COUNTIF(E71:P71,"O*"))+(COUNTIF(E71:P71,"K*"))</f>
        <v>ST 0</v>
      </c>
      <c r="X71" s="82" t="str">
        <f t="shared" si="18"/>
        <v>CO 0</v>
      </c>
      <c r="Y71" s="82" t="str">
        <f t="shared" si="19"/>
        <v>AO 0</v>
      </c>
      <c r="Z71" s="51" t="str">
        <f>"TO " &amp; COUNTIF(E71:P71,"TO")</f>
        <v>TO 0</v>
      </c>
    </row>
    <row r="72" spans="1:26" x14ac:dyDescent="0.35">
      <c r="A72" s="2"/>
      <c r="B72" s="3"/>
      <c r="C72" s="3"/>
      <c r="D72" s="3"/>
      <c r="E72" s="27" t="e">
        <f>FindSessionPositions($A72,'Session 1'!$A$1:$BL$30)</f>
        <v>#VALUE!</v>
      </c>
      <c r="F72" s="57" t="e">
        <f>FindSessionPositions($A72,'Session 2'!$A$1:$BL$30)</f>
        <v>#VALUE!</v>
      </c>
      <c r="G72" s="31" t="e">
        <f>FindSessionPositions($A72,'Session 3'!$A$1:$BL$30)</f>
        <v>#VALUE!</v>
      </c>
      <c r="H72" s="31" t="e">
        <f>FindSessionPositions($A72,'Session 4'!$A$1:$BL$30)</f>
        <v>#VALUE!</v>
      </c>
      <c r="I72" s="31" t="e">
        <f>FindSessionPositions($A72,'Session 5'!$A$1:$BL$30)</f>
        <v>#VALUE!</v>
      </c>
      <c r="J72" s="31" t="e">
        <f>FindSessionPositions($A72,'Session 6'!$A$1:$BL$30)</f>
        <v>#VALUE!</v>
      </c>
      <c r="K72" s="35" t="e">
        <f>FindSessionPositions($A72,'Session 7'!$A$1:$BL$30)</f>
        <v>#VALUE!</v>
      </c>
      <c r="L72" s="57" t="e">
        <f>FindSessionPositions($A72,'Session 8'!$A$1:$BL$30)</f>
        <v>#VALUE!</v>
      </c>
      <c r="M72" s="57"/>
      <c r="N72" s="57"/>
      <c r="O72" s="62"/>
      <c r="P72" s="57"/>
      <c r="Q72" s="31"/>
      <c r="R72" s="51" t="str">
        <f t="shared" ref="R72:R83" si="20">"MR " &amp; COUNTIF(E72:P72,"MR")</f>
        <v>MR 0</v>
      </c>
      <c r="S72" s="51" t="str">
        <f t="shared" ref="S72:S83" si="21">"AR " &amp; COUNTIF(E72:P72,"AR")</f>
        <v>AR 0</v>
      </c>
      <c r="T72" s="51" t="str">
        <f t="shared" ref="T72:T83" si="22">"DR " &amp; COUNTIF(E72:P72,"DR")</f>
        <v>DR 0</v>
      </c>
      <c r="U72" s="51" t="str">
        <f t="shared" ref="U72:U83" si="23">"SR " &amp; COUNTIF(E72:P72,"SR")</f>
        <v>SR 0</v>
      </c>
      <c r="V72" s="51" t="str">
        <f t="shared" ref="V72:V83" si="24">"CJ " &amp; COUNTIF(E72:P72,"C*")</f>
        <v>CJ 0</v>
      </c>
      <c r="W72" s="51" t="str">
        <f t="shared" ref="W72:W83" si="25">"ST "&amp;(COUNTIF(E72:P72,"S *"))+(COUNTIF(E72:P72,"T*"))+(COUNTIF(E72:P72,"O*"))+(COUNTIF(E72:P72,"K*"))</f>
        <v>ST 0</v>
      </c>
      <c r="X72" s="82" t="str">
        <f t="shared" si="18"/>
        <v>CO 0</v>
      </c>
      <c r="Y72" s="82" t="str">
        <f t="shared" si="19"/>
        <v>AO 0</v>
      </c>
      <c r="Z72" s="51" t="str">
        <f t="shared" ref="Z72:Z83" si="26">"TO " &amp; COUNTIF(E72:P72,"TO")</f>
        <v>TO 0</v>
      </c>
    </row>
    <row r="73" spans="1:26" x14ac:dyDescent="0.35">
      <c r="A73" s="2"/>
      <c r="B73" s="3"/>
      <c r="C73" s="3"/>
      <c r="D73" s="3"/>
      <c r="E73" s="27" t="e">
        <f>FindSessionPositions($A73,'Session 1'!$A$1:$BL$30)</f>
        <v>#VALUE!</v>
      </c>
      <c r="F73" s="57" t="e">
        <f>FindSessionPositions($A73,'Session 2'!$A$1:$BL$30)</f>
        <v>#VALUE!</v>
      </c>
      <c r="G73" s="31" t="e">
        <f>FindSessionPositions($A73,'Session 3'!$A$1:$BL$30)</f>
        <v>#VALUE!</v>
      </c>
      <c r="H73" s="31" t="e">
        <f>FindSessionPositions($A73,'Session 4'!$A$1:$BL$30)</f>
        <v>#VALUE!</v>
      </c>
      <c r="I73" s="31" t="e">
        <f>FindSessionPositions($A73,'Session 5'!$A$1:$BL$30)</f>
        <v>#VALUE!</v>
      </c>
      <c r="J73" s="31" t="e">
        <f>FindSessionPositions($A73,'Session 6'!$A$1:$BL$30)</f>
        <v>#VALUE!</v>
      </c>
      <c r="K73" s="35" t="e">
        <f>FindSessionPositions($A73,'Session 7'!$A$1:$BL$30)</f>
        <v>#VALUE!</v>
      </c>
      <c r="L73" s="57" t="e">
        <f>FindSessionPositions($A73,'Session 8'!$A$1:$BL$30)</f>
        <v>#VALUE!</v>
      </c>
      <c r="M73" s="57"/>
      <c r="N73" s="57"/>
      <c r="O73" s="62"/>
      <c r="P73" s="57"/>
      <c r="Q73" s="31"/>
      <c r="R73" s="51" t="str">
        <f t="shared" si="20"/>
        <v>MR 0</v>
      </c>
      <c r="S73" s="51" t="str">
        <f t="shared" si="21"/>
        <v>AR 0</v>
      </c>
      <c r="T73" s="51" t="str">
        <f t="shared" si="22"/>
        <v>DR 0</v>
      </c>
      <c r="U73" s="51" t="str">
        <f t="shared" si="23"/>
        <v>SR 0</v>
      </c>
      <c r="V73" s="51" t="str">
        <f t="shared" si="24"/>
        <v>CJ 0</v>
      </c>
      <c r="W73" s="51" t="str">
        <f t="shared" si="25"/>
        <v>ST 0</v>
      </c>
      <c r="X73" s="82" t="str">
        <f t="shared" si="18"/>
        <v>CO 0</v>
      </c>
      <c r="Y73" s="82" t="str">
        <f t="shared" si="19"/>
        <v>AO 0</v>
      </c>
      <c r="Z73" s="51" t="str">
        <f t="shared" si="26"/>
        <v>TO 0</v>
      </c>
    </row>
    <row r="74" spans="1:26" x14ac:dyDescent="0.35">
      <c r="A74" s="2"/>
      <c r="B74" s="3"/>
      <c r="C74" s="3"/>
      <c r="D74" s="3"/>
      <c r="E74" s="27" t="e">
        <f>FindSessionPositions($A74,'Session 1'!$A$1:$BL$30)</f>
        <v>#VALUE!</v>
      </c>
      <c r="F74" s="57" t="e">
        <f>FindSessionPositions($A74,'Session 2'!$A$1:$BL$30)</f>
        <v>#VALUE!</v>
      </c>
      <c r="G74" s="31" t="e">
        <f>FindSessionPositions($A74,'Session 3'!$A$1:$BL$30)</f>
        <v>#VALUE!</v>
      </c>
      <c r="H74" s="31" t="e">
        <f>FindSessionPositions($A74,'Session 4'!$A$1:$BL$30)</f>
        <v>#VALUE!</v>
      </c>
      <c r="I74" s="31" t="e">
        <f>FindSessionPositions($A74,'Session 5'!$A$1:$BL$30)</f>
        <v>#VALUE!</v>
      </c>
      <c r="J74" s="31" t="e">
        <f>FindSessionPositions($A74,'Session 6'!$A$1:$BL$30)</f>
        <v>#VALUE!</v>
      </c>
      <c r="K74" s="35" t="e">
        <f>FindSessionPositions($A74,'Session 7'!$A$1:$BL$30)</f>
        <v>#VALUE!</v>
      </c>
      <c r="L74" s="57" t="e">
        <f>FindSessionPositions($A74,'Session 8'!$A$1:$BL$30)</f>
        <v>#VALUE!</v>
      </c>
      <c r="M74" s="57"/>
      <c r="N74" s="57"/>
      <c r="O74" s="62"/>
      <c r="P74" s="57"/>
      <c r="Q74" s="31"/>
      <c r="R74" s="51" t="str">
        <f t="shared" si="20"/>
        <v>MR 0</v>
      </c>
      <c r="S74" s="51" t="str">
        <f t="shared" si="21"/>
        <v>AR 0</v>
      </c>
      <c r="T74" s="51" t="str">
        <f t="shared" si="22"/>
        <v>DR 0</v>
      </c>
      <c r="U74" s="51" t="str">
        <f t="shared" si="23"/>
        <v>SR 0</v>
      </c>
      <c r="V74" s="51" t="str">
        <f t="shared" si="24"/>
        <v>CJ 0</v>
      </c>
      <c r="W74" s="51" t="str">
        <f t="shared" si="25"/>
        <v>ST 0</v>
      </c>
      <c r="X74" s="82" t="str">
        <f t="shared" si="18"/>
        <v>CO 0</v>
      </c>
      <c r="Y74" s="82" t="str">
        <f t="shared" si="19"/>
        <v>AO 0</v>
      </c>
      <c r="Z74" s="51" t="str">
        <f t="shared" si="26"/>
        <v>TO 0</v>
      </c>
    </row>
    <row r="75" spans="1:26" x14ac:dyDescent="0.35">
      <c r="A75" s="2"/>
      <c r="B75" s="3"/>
      <c r="C75" s="3"/>
      <c r="D75" s="3"/>
      <c r="E75" s="27" t="e">
        <f>FindSessionPositions($A75,'Session 1'!$A$1:$BL$30)</f>
        <v>#VALUE!</v>
      </c>
      <c r="F75" s="57" t="e">
        <f>FindSessionPositions($A75,'Session 2'!$A$1:$BL$30)</f>
        <v>#VALUE!</v>
      </c>
      <c r="G75" s="31" t="e">
        <f>FindSessionPositions($A75,'Session 3'!$A$1:$BL$30)</f>
        <v>#VALUE!</v>
      </c>
      <c r="H75" s="31" t="e">
        <f>FindSessionPositions($A75,'Session 4'!$A$1:$BL$30)</f>
        <v>#VALUE!</v>
      </c>
      <c r="I75" s="31" t="e">
        <f>FindSessionPositions($A75,'Session 5'!$A$1:$BL$30)</f>
        <v>#VALUE!</v>
      </c>
      <c r="J75" s="31" t="e">
        <f>FindSessionPositions($A75,'Session 6'!$A$1:$BL$30)</f>
        <v>#VALUE!</v>
      </c>
      <c r="K75" s="35" t="e">
        <f>FindSessionPositions($A75,'Session 7'!$A$1:$BL$30)</f>
        <v>#VALUE!</v>
      </c>
      <c r="L75" s="57" t="e">
        <f>FindSessionPositions($A75,'Session 8'!$A$1:$BL$30)</f>
        <v>#VALUE!</v>
      </c>
      <c r="M75" s="57"/>
      <c r="N75" s="57"/>
      <c r="O75" s="62"/>
      <c r="P75" s="57"/>
      <c r="Q75" s="31"/>
      <c r="R75" s="51" t="str">
        <f t="shared" si="20"/>
        <v>MR 0</v>
      </c>
      <c r="S75" s="51" t="str">
        <f t="shared" si="21"/>
        <v>AR 0</v>
      </c>
      <c r="T75" s="51" t="str">
        <f t="shared" si="22"/>
        <v>DR 0</v>
      </c>
      <c r="U75" s="51" t="str">
        <f t="shared" si="23"/>
        <v>SR 0</v>
      </c>
      <c r="V75" s="51" t="str">
        <f t="shared" si="24"/>
        <v>CJ 0</v>
      </c>
      <c r="W75" s="51" t="str">
        <f t="shared" si="25"/>
        <v>ST 0</v>
      </c>
      <c r="X75" s="82" t="str">
        <f t="shared" si="18"/>
        <v>CO 0</v>
      </c>
      <c r="Y75" s="82" t="str">
        <f t="shared" si="19"/>
        <v>AO 0</v>
      </c>
      <c r="Z75" s="51" t="str">
        <f t="shared" si="26"/>
        <v>TO 0</v>
      </c>
    </row>
    <row r="76" spans="1:26" x14ac:dyDescent="0.35">
      <c r="A76" s="2"/>
      <c r="B76" s="3"/>
      <c r="C76" s="3"/>
      <c r="D76" s="3"/>
      <c r="E76" s="27" t="e">
        <f>FindSessionPositions($A76,'Session 1'!$A$1:$BL$30)</f>
        <v>#VALUE!</v>
      </c>
      <c r="F76" s="57" t="e">
        <f>FindSessionPositions($A76,'Session 2'!$A$1:$BL$30)</f>
        <v>#VALUE!</v>
      </c>
      <c r="G76" s="31" t="e">
        <f>FindSessionPositions($A76,'Session 3'!$A$1:$BL$30)</f>
        <v>#VALUE!</v>
      </c>
      <c r="H76" s="31" t="e">
        <f>FindSessionPositions($A76,'Session 4'!$A$1:$BL$30)</f>
        <v>#VALUE!</v>
      </c>
      <c r="I76" s="31" t="e">
        <f>FindSessionPositions($A76,'Session 5'!$A$1:$BL$30)</f>
        <v>#VALUE!</v>
      </c>
      <c r="J76" s="31" t="e">
        <f>FindSessionPositions($A76,'Session 6'!$A$1:$BL$30)</f>
        <v>#VALUE!</v>
      </c>
      <c r="K76" s="35" t="e">
        <f>FindSessionPositions($A76,'Session 7'!$A$1:$BL$30)</f>
        <v>#VALUE!</v>
      </c>
      <c r="L76" s="57" t="e">
        <f>FindSessionPositions($A76,'Session 8'!$A$1:$BL$30)</f>
        <v>#VALUE!</v>
      </c>
      <c r="M76" s="57"/>
      <c r="N76" s="57"/>
      <c r="O76" s="62"/>
      <c r="P76" s="57"/>
      <c r="Q76" s="31"/>
      <c r="R76" s="51" t="str">
        <f t="shared" si="20"/>
        <v>MR 0</v>
      </c>
      <c r="S76" s="51" t="str">
        <f t="shared" si="21"/>
        <v>AR 0</v>
      </c>
      <c r="T76" s="51" t="str">
        <f t="shared" si="22"/>
        <v>DR 0</v>
      </c>
      <c r="U76" s="51" t="str">
        <f t="shared" si="23"/>
        <v>SR 0</v>
      </c>
      <c r="V76" s="51" t="str">
        <f t="shared" si="24"/>
        <v>CJ 0</v>
      </c>
      <c r="W76" s="51" t="str">
        <f t="shared" si="25"/>
        <v>ST 0</v>
      </c>
      <c r="X76" s="82" t="str">
        <f t="shared" si="18"/>
        <v>CO 0</v>
      </c>
      <c r="Y76" s="82" t="str">
        <f t="shared" si="19"/>
        <v>AO 0</v>
      </c>
      <c r="Z76" s="51" t="str">
        <f t="shared" si="26"/>
        <v>TO 0</v>
      </c>
    </row>
    <row r="77" spans="1:26" x14ac:dyDescent="0.35">
      <c r="A77" s="2"/>
      <c r="B77" s="3"/>
      <c r="C77" s="3"/>
      <c r="D77" s="3"/>
      <c r="E77" s="27" t="e">
        <f>FindSessionPositions($A77,'Session 1'!$A$1:$BL$30)</f>
        <v>#VALUE!</v>
      </c>
      <c r="F77" s="57" t="e">
        <f>FindSessionPositions($A77,'Session 2'!$A$1:$BL$30)</f>
        <v>#VALUE!</v>
      </c>
      <c r="G77" s="31" t="e">
        <f>FindSessionPositions($A77,'Session 3'!$A$1:$BL$30)</f>
        <v>#VALUE!</v>
      </c>
      <c r="H77" s="31" t="e">
        <f>FindSessionPositions($A77,'Session 4'!$A$1:$BL$30)</f>
        <v>#VALUE!</v>
      </c>
      <c r="I77" s="31" t="e">
        <f>FindSessionPositions($A77,'Session 5'!$A$1:$BL$30)</f>
        <v>#VALUE!</v>
      </c>
      <c r="J77" s="31" t="e">
        <f>FindSessionPositions($A77,'Session 6'!$A$1:$BL$30)</f>
        <v>#VALUE!</v>
      </c>
      <c r="K77" s="35" t="e">
        <f>FindSessionPositions($A77,'Session 7'!$A$1:$BL$30)</f>
        <v>#VALUE!</v>
      </c>
      <c r="L77" s="57" t="e">
        <f>FindSessionPositions($A77,'Session 8'!$A$1:$BL$30)</f>
        <v>#VALUE!</v>
      </c>
      <c r="M77" s="57"/>
      <c r="N77" s="57"/>
      <c r="O77" s="62"/>
      <c r="P77" s="57"/>
      <c r="Q77" s="31"/>
      <c r="R77" s="51" t="str">
        <f t="shared" si="20"/>
        <v>MR 0</v>
      </c>
      <c r="S77" s="51" t="str">
        <f t="shared" si="21"/>
        <v>AR 0</v>
      </c>
      <c r="T77" s="51" t="str">
        <f t="shared" si="22"/>
        <v>DR 0</v>
      </c>
      <c r="U77" s="51" t="str">
        <f t="shared" si="23"/>
        <v>SR 0</v>
      </c>
      <c r="V77" s="51" t="str">
        <f t="shared" si="24"/>
        <v>CJ 0</v>
      </c>
      <c r="W77" s="51" t="str">
        <f t="shared" si="25"/>
        <v>ST 0</v>
      </c>
      <c r="X77" s="82" t="str">
        <f t="shared" si="18"/>
        <v>CO 0</v>
      </c>
      <c r="Y77" s="82" t="str">
        <f t="shared" si="19"/>
        <v>AO 0</v>
      </c>
      <c r="Z77" s="51" t="str">
        <f t="shared" si="26"/>
        <v>TO 0</v>
      </c>
    </row>
    <row r="78" spans="1:26" x14ac:dyDescent="0.35">
      <c r="A78" s="2"/>
      <c r="B78" s="3"/>
      <c r="C78" s="3"/>
      <c r="D78" s="3"/>
      <c r="E78" s="27" t="e">
        <f>FindSessionPositions($A78,'Session 1'!$A$1:$BL$30)</f>
        <v>#VALUE!</v>
      </c>
      <c r="F78" s="57" t="e">
        <f>FindSessionPositions($A78,'Session 2'!$A$1:$BL$30)</f>
        <v>#VALUE!</v>
      </c>
      <c r="G78" s="31" t="e">
        <f>FindSessionPositions($A78,'Session 3'!$A$1:$BL$30)</f>
        <v>#VALUE!</v>
      </c>
      <c r="H78" s="31" t="e">
        <f>FindSessionPositions($A78,'Session 4'!$A$1:$BL$30)</f>
        <v>#VALUE!</v>
      </c>
      <c r="I78" s="31" t="e">
        <f>FindSessionPositions($A78,'Session 5'!$A$1:$BL$30)</f>
        <v>#VALUE!</v>
      </c>
      <c r="J78" s="31" t="e">
        <f>FindSessionPositions($A78,'Session 6'!$A$1:$BL$30)</f>
        <v>#VALUE!</v>
      </c>
      <c r="K78" s="35" t="e">
        <f>FindSessionPositions($A78,'Session 7'!$A$1:$BL$30)</f>
        <v>#VALUE!</v>
      </c>
      <c r="L78" s="57" t="e">
        <f>FindSessionPositions($A78,'Session 8'!$A$1:$BL$30)</f>
        <v>#VALUE!</v>
      </c>
      <c r="M78" s="57"/>
      <c r="N78" s="57"/>
      <c r="O78" s="62"/>
      <c r="P78" s="57"/>
      <c r="Q78" s="31"/>
      <c r="R78" s="51" t="str">
        <f t="shared" si="20"/>
        <v>MR 0</v>
      </c>
      <c r="S78" s="51" t="str">
        <f t="shared" si="21"/>
        <v>AR 0</v>
      </c>
      <c r="T78" s="51" t="str">
        <f t="shared" si="22"/>
        <v>DR 0</v>
      </c>
      <c r="U78" s="51" t="str">
        <f t="shared" si="23"/>
        <v>SR 0</v>
      </c>
      <c r="V78" s="51" t="str">
        <f t="shared" si="24"/>
        <v>CJ 0</v>
      </c>
      <c r="W78" s="51" t="str">
        <f t="shared" si="25"/>
        <v>ST 0</v>
      </c>
      <c r="X78" s="82" t="str">
        <f t="shared" si="18"/>
        <v>CO 0</v>
      </c>
      <c r="Y78" s="82" t="str">
        <f t="shared" si="19"/>
        <v>AO 0</v>
      </c>
      <c r="Z78" s="51" t="str">
        <f t="shared" si="26"/>
        <v>TO 0</v>
      </c>
    </row>
    <row r="79" spans="1:26" x14ac:dyDescent="0.35">
      <c r="A79" s="2"/>
      <c r="B79" s="3"/>
      <c r="C79" s="3"/>
      <c r="D79" s="3"/>
      <c r="E79" s="27" t="e">
        <f>FindSessionPositions($A79,'Session 1'!$A$1:$BL$30)</f>
        <v>#VALUE!</v>
      </c>
      <c r="F79" s="57" t="e">
        <f>FindSessionPositions($A79,'Session 2'!$A$1:$BL$30)</f>
        <v>#VALUE!</v>
      </c>
      <c r="G79" s="31" t="e">
        <f>FindSessionPositions($A79,'Session 3'!$A$1:$BL$30)</f>
        <v>#VALUE!</v>
      </c>
      <c r="H79" s="31" t="e">
        <f>FindSessionPositions($A79,'Session 4'!$A$1:$BL$30)</f>
        <v>#VALUE!</v>
      </c>
      <c r="I79" s="31" t="e">
        <f>FindSessionPositions($A79,'Session 5'!$A$1:$BL$30)</f>
        <v>#VALUE!</v>
      </c>
      <c r="J79" s="31" t="e">
        <f>FindSessionPositions($A79,'Session 6'!$A$1:$BL$30)</f>
        <v>#VALUE!</v>
      </c>
      <c r="K79" s="35" t="e">
        <f>FindSessionPositions($A79,'Session 7'!$A$1:$BL$30)</f>
        <v>#VALUE!</v>
      </c>
      <c r="L79" s="57" t="e">
        <f>FindSessionPositions($A79,'Session 8'!$A$1:$BL$30)</f>
        <v>#VALUE!</v>
      </c>
      <c r="M79" s="57"/>
      <c r="N79" s="57"/>
      <c r="O79" s="62"/>
      <c r="P79" s="57"/>
      <c r="Q79" s="31"/>
      <c r="R79" s="51" t="str">
        <f t="shared" si="20"/>
        <v>MR 0</v>
      </c>
      <c r="S79" s="51" t="str">
        <f t="shared" si="21"/>
        <v>AR 0</v>
      </c>
      <c r="T79" s="51" t="str">
        <f t="shared" si="22"/>
        <v>DR 0</v>
      </c>
      <c r="U79" s="51" t="str">
        <f t="shared" si="23"/>
        <v>SR 0</v>
      </c>
      <c r="V79" s="51" t="str">
        <f t="shared" si="24"/>
        <v>CJ 0</v>
      </c>
      <c r="W79" s="51" t="str">
        <f t="shared" si="25"/>
        <v>ST 0</v>
      </c>
      <c r="X79" s="82" t="str">
        <f t="shared" si="18"/>
        <v>CO 0</v>
      </c>
      <c r="Y79" s="82" t="str">
        <f t="shared" si="19"/>
        <v>AO 0</v>
      </c>
      <c r="Z79" s="51" t="str">
        <f t="shared" si="26"/>
        <v>TO 0</v>
      </c>
    </row>
    <row r="80" spans="1:26" x14ac:dyDescent="0.35">
      <c r="A80" s="2"/>
      <c r="B80" s="3"/>
      <c r="C80" s="3"/>
      <c r="D80" s="3"/>
      <c r="E80" s="27" t="e">
        <f>FindSessionPositions($A80,'Session 1'!$A$1:$BL$30)</f>
        <v>#VALUE!</v>
      </c>
      <c r="F80" s="57" t="e">
        <f>FindSessionPositions($A80,'Session 2'!$A$1:$BL$30)</f>
        <v>#VALUE!</v>
      </c>
      <c r="G80" s="31" t="e">
        <f>FindSessionPositions($A80,'Session 3'!$A$1:$BL$30)</f>
        <v>#VALUE!</v>
      </c>
      <c r="H80" s="31" t="e">
        <f>FindSessionPositions($A80,'Session 4'!$A$1:$BL$30)</f>
        <v>#VALUE!</v>
      </c>
      <c r="I80" s="31" t="e">
        <f>FindSessionPositions($A80,'Session 5'!$A$1:$BL$30)</f>
        <v>#VALUE!</v>
      </c>
      <c r="J80" s="31" t="e">
        <f>FindSessionPositions($A80,'Session 6'!$A$1:$BL$30)</f>
        <v>#VALUE!</v>
      </c>
      <c r="K80" s="35" t="e">
        <f>FindSessionPositions($A80,'Session 7'!$A$1:$BL$30)</f>
        <v>#VALUE!</v>
      </c>
      <c r="L80" s="57" t="e">
        <f>FindSessionPositions($A80,'Session 8'!$A$1:$BL$30)</f>
        <v>#VALUE!</v>
      </c>
      <c r="M80" s="57"/>
      <c r="N80" s="57"/>
      <c r="O80" s="62"/>
      <c r="P80" s="57"/>
      <c r="Q80" s="31"/>
      <c r="R80" s="51" t="str">
        <f t="shared" si="20"/>
        <v>MR 0</v>
      </c>
      <c r="S80" s="51" t="str">
        <f t="shared" si="21"/>
        <v>AR 0</v>
      </c>
      <c r="T80" s="51" t="str">
        <f t="shared" si="22"/>
        <v>DR 0</v>
      </c>
      <c r="U80" s="51" t="str">
        <f t="shared" si="23"/>
        <v>SR 0</v>
      </c>
      <c r="V80" s="51" t="str">
        <f t="shared" si="24"/>
        <v>CJ 0</v>
      </c>
      <c r="W80" s="51" t="str">
        <f t="shared" si="25"/>
        <v>ST 0</v>
      </c>
      <c r="X80" s="82" t="str">
        <f t="shared" si="18"/>
        <v>CO 0</v>
      </c>
      <c r="Y80" s="82" t="str">
        <f t="shared" si="19"/>
        <v>AO 0</v>
      </c>
      <c r="Z80" s="51" t="str">
        <f t="shared" si="26"/>
        <v>TO 0</v>
      </c>
    </row>
    <row r="81" spans="2:26" x14ac:dyDescent="0.35">
      <c r="B81" s="3"/>
      <c r="C81" s="3"/>
      <c r="D81" s="3"/>
      <c r="E81" s="27" t="e">
        <f>FindSessionPositions($A81,'Session 1'!$A$1:$BL$30)</f>
        <v>#VALUE!</v>
      </c>
      <c r="F81" s="57" t="e">
        <f>FindSessionPositions($A81,'Session 2'!$A$1:$BL$30)</f>
        <v>#VALUE!</v>
      </c>
      <c r="G81" s="31" t="e">
        <f>FindSessionPositions($A81,'Session 3'!$A$1:$BL$30)</f>
        <v>#VALUE!</v>
      </c>
      <c r="H81" s="31" t="e">
        <f>FindSessionPositions($A81,'Session 4'!$A$1:$BL$30)</f>
        <v>#VALUE!</v>
      </c>
      <c r="I81" s="31" t="e">
        <f>FindSessionPositions($A81,'Session 5'!$A$1:$BL$30)</f>
        <v>#VALUE!</v>
      </c>
      <c r="J81" s="31" t="e">
        <f>FindSessionPositions($A81,'Session 6'!$A$1:$BL$30)</f>
        <v>#VALUE!</v>
      </c>
      <c r="K81" s="35" t="e">
        <f>FindSessionPositions($A81,'Session 7'!$A$1:$BL$30)</f>
        <v>#VALUE!</v>
      </c>
      <c r="L81" s="57" t="e">
        <f>FindSessionPositions($A81,'Session 8'!$A$1:$BL$30)</f>
        <v>#VALUE!</v>
      </c>
      <c r="M81" s="57"/>
      <c r="N81" s="57"/>
      <c r="O81" s="62"/>
      <c r="P81" s="57"/>
      <c r="Q81" s="31"/>
      <c r="R81" s="51" t="str">
        <f t="shared" si="20"/>
        <v>MR 0</v>
      </c>
      <c r="S81" s="51" t="str">
        <f t="shared" si="21"/>
        <v>AR 0</v>
      </c>
      <c r="T81" s="51" t="str">
        <f t="shared" si="22"/>
        <v>DR 0</v>
      </c>
      <c r="U81" s="51" t="str">
        <f t="shared" si="23"/>
        <v>SR 0</v>
      </c>
      <c r="V81" s="51" t="str">
        <f t="shared" si="24"/>
        <v>CJ 0</v>
      </c>
      <c r="W81" s="51" t="str">
        <f t="shared" si="25"/>
        <v>ST 0</v>
      </c>
      <c r="X81" s="82" t="str">
        <f t="shared" si="18"/>
        <v>CO 0</v>
      </c>
      <c r="Y81" s="82" t="str">
        <f t="shared" si="19"/>
        <v>AO 0</v>
      </c>
      <c r="Z81" s="51" t="str">
        <f t="shared" si="26"/>
        <v>TO 0</v>
      </c>
    </row>
    <row r="82" spans="2:26" x14ac:dyDescent="0.35">
      <c r="B82" s="3"/>
      <c r="C82" s="3"/>
      <c r="D82" s="3"/>
      <c r="E82" s="27" t="e">
        <f>FindSessionPositions($A82,'Session 1'!$A$1:$BL$30)</f>
        <v>#VALUE!</v>
      </c>
      <c r="F82" s="57" t="e">
        <f>FindSessionPositions($A82,'Session 2'!$A$1:$BL$30)</f>
        <v>#VALUE!</v>
      </c>
      <c r="G82" s="31" t="e">
        <f>FindSessionPositions($A82,'Session 3'!$A$1:$BL$30)</f>
        <v>#VALUE!</v>
      </c>
      <c r="H82" s="31" t="e">
        <f>FindSessionPositions($A82,'Session 4'!$A$1:$BL$30)</f>
        <v>#VALUE!</v>
      </c>
      <c r="I82" s="31" t="e">
        <f>FindSessionPositions($A82,'Session 5'!$A$1:$BL$30)</f>
        <v>#VALUE!</v>
      </c>
      <c r="J82" s="31" t="e">
        <f>FindSessionPositions($A82,'Session 6'!$A$1:$BL$30)</f>
        <v>#VALUE!</v>
      </c>
      <c r="K82" s="35" t="e">
        <f>FindSessionPositions($A82,'Session 7'!$A$1:$BL$30)</f>
        <v>#VALUE!</v>
      </c>
      <c r="L82" s="57" t="e">
        <f>FindSessionPositions($A82,'Session 8'!$A$1:$BL$30)</f>
        <v>#VALUE!</v>
      </c>
      <c r="M82" s="57"/>
      <c r="N82" s="57"/>
      <c r="O82" s="62"/>
      <c r="P82" s="57"/>
      <c r="Q82" s="31"/>
      <c r="R82" s="51" t="str">
        <f t="shared" si="20"/>
        <v>MR 0</v>
      </c>
      <c r="S82" s="51" t="str">
        <f t="shared" si="21"/>
        <v>AR 0</v>
      </c>
      <c r="T82" s="51" t="str">
        <f t="shared" si="22"/>
        <v>DR 0</v>
      </c>
      <c r="U82" s="51" t="str">
        <f t="shared" si="23"/>
        <v>SR 0</v>
      </c>
      <c r="V82" s="51" t="str">
        <f t="shared" si="24"/>
        <v>CJ 0</v>
      </c>
      <c r="W82" s="51" t="str">
        <f t="shared" si="25"/>
        <v>ST 0</v>
      </c>
      <c r="X82" s="82" t="str">
        <f t="shared" si="18"/>
        <v>CO 0</v>
      </c>
      <c r="Y82" s="82" t="str">
        <f t="shared" si="19"/>
        <v>AO 0</v>
      </c>
      <c r="Z82" s="51" t="str">
        <f t="shared" si="26"/>
        <v>TO 0</v>
      </c>
    </row>
    <row r="83" spans="2:26" x14ac:dyDescent="0.35">
      <c r="B83" s="3"/>
      <c r="C83" s="3"/>
      <c r="D83" s="3"/>
      <c r="E83" s="27" t="e">
        <f>FindSessionPositions($A83,'Session 1'!$A$1:$BL$30)</f>
        <v>#VALUE!</v>
      </c>
      <c r="F83" s="57" t="e">
        <f>FindSessionPositions($A83,'Session 2'!$A$1:$BL$30)</f>
        <v>#VALUE!</v>
      </c>
      <c r="G83" s="31" t="e">
        <f>FindSessionPositions($A83,'Session 3'!$A$1:$BL$30)</f>
        <v>#VALUE!</v>
      </c>
      <c r="H83" s="31" t="e">
        <f>FindSessionPositions($A83,'Session 4'!$A$1:$BL$30)</f>
        <v>#VALUE!</v>
      </c>
      <c r="I83" s="31" t="e">
        <f>FindSessionPositions($A83,'Session 5'!$A$1:$BL$30)</f>
        <v>#VALUE!</v>
      </c>
      <c r="J83" s="31" t="e">
        <f>FindSessionPositions($A83,'Session 6'!$A$1:$BL$30)</f>
        <v>#VALUE!</v>
      </c>
      <c r="K83" s="35" t="e">
        <f>FindSessionPositions($A83,'Session 7'!$A$1:$BL$30)</f>
        <v>#VALUE!</v>
      </c>
      <c r="L83" s="57" t="e">
        <f>FindSessionPositions($A83,'Session 8'!$A$1:$BL$30)</f>
        <v>#VALUE!</v>
      </c>
      <c r="M83" s="57"/>
      <c r="N83" s="57"/>
      <c r="O83" s="62"/>
      <c r="P83" s="57"/>
      <c r="Q83" s="31"/>
      <c r="R83" s="51" t="str">
        <f t="shared" si="20"/>
        <v>MR 0</v>
      </c>
      <c r="S83" s="51" t="str">
        <f t="shared" si="21"/>
        <v>AR 0</v>
      </c>
      <c r="T83" s="51" t="str">
        <f t="shared" si="22"/>
        <v>DR 0</v>
      </c>
      <c r="U83" s="51" t="str">
        <f t="shared" si="23"/>
        <v>SR 0</v>
      </c>
      <c r="V83" s="51" t="str">
        <f t="shared" si="24"/>
        <v>CJ 0</v>
      </c>
      <c r="W83" s="51" t="str">
        <f t="shared" si="25"/>
        <v>ST 0</v>
      </c>
      <c r="X83" s="82" t="str">
        <f t="shared" si="18"/>
        <v>CO 0</v>
      </c>
      <c r="Y83" s="82" t="str">
        <f t="shared" si="19"/>
        <v>AO 0</v>
      </c>
      <c r="Z83" s="51" t="str">
        <f t="shared" si="26"/>
        <v>TO 0</v>
      </c>
    </row>
  </sheetData>
  <sortState xmlns:xlrd2="http://schemas.microsoft.com/office/spreadsheetml/2017/richdata2" ref="A4:A43">
    <sortCondition ref="A3"/>
  </sortState>
  <mergeCells count="2">
    <mergeCell ref="Q1:Q2"/>
    <mergeCell ref="R1:Z2"/>
  </mergeCells>
  <pageMargins left="0.7" right="0.7" top="0.75" bottom="0.75" header="0.3" footer="0.3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0000"/>
    <pageSetUpPr fitToPage="1"/>
  </sheetPr>
  <dimension ref="A1:BO30"/>
  <sheetViews>
    <sheetView showGridLines="0" zoomScale="90" zoomScaleNormal="90" workbookViewId="0">
      <selection activeCell="BU9" sqref="BU9"/>
    </sheetView>
  </sheetViews>
  <sheetFormatPr defaultColWidth="2.7265625" defaultRowHeight="14" x14ac:dyDescent="0.3"/>
  <cols>
    <col min="1" max="2" width="2.7265625" style="11"/>
    <col min="3" max="3" width="2" style="11" customWidth="1"/>
    <col min="4" max="4" width="2" style="11" hidden="1" customWidth="1"/>
    <col min="5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14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1</v>
      </c>
      <c r="AT1" s="111"/>
      <c r="AU1" s="112"/>
      <c r="AV1" s="113"/>
      <c r="AW1" s="114" t="str">
        <f>LOOKUP(AS1,Sessions!A:A,Sessions!C:C)</f>
        <v>Distance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15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44323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 t="s">
        <v>182</v>
      </c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/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/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/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183</v>
      </c>
      <c r="M4" s="144"/>
      <c r="N4" s="144"/>
      <c r="O4" s="144"/>
      <c r="P4" s="144"/>
      <c r="Q4" s="144"/>
      <c r="R4" s="144"/>
      <c r="S4" s="144"/>
      <c r="T4" s="144"/>
      <c r="U4" s="144"/>
      <c r="V4" s="13" t="s">
        <v>87</v>
      </c>
      <c r="W4" s="143"/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/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/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/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 t="s">
        <v>5</v>
      </c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/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 t="s">
        <v>160</v>
      </c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 t="s">
        <v>160</v>
      </c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175</v>
      </c>
      <c r="X30" s="224"/>
      <c r="Y30" s="224"/>
      <c r="Z30" s="224"/>
      <c r="AA30" s="224"/>
      <c r="AB30" s="224"/>
      <c r="AC30" s="224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Y26:BL26"/>
    <mergeCell ref="AY27:BL27"/>
    <mergeCell ref="AY28:BL28"/>
    <mergeCell ref="AY29:BL29"/>
    <mergeCell ref="AY30:BL30"/>
    <mergeCell ref="AR26:AX26"/>
    <mergeCell ref="AR27:AX27"/>
    <mergeCell ref="AR28:AX28"/>
    <mergeCell ref="AR29:AX29"/>
    <mergeCell ref="AR30:AX30"/>
    <mergeCell ref="AD26:AQ26"/>
    <mergeCell ref="AD27:AQ27"/>
    <mergeCell ref="AD28:AQ28"/>
    <mergeCell ref="AD29:AQ29"/>
    <mergeCell ref="AD30:AQ30"/>
    <mergeCell ref="A29:G29"/>
    <mergeCell ref="A30:G30"/>
    <mergeCell ref="H29:V29"/>
    <mergeCell ref="H30:V30"/>
    <mergeCell ref="W29:AC29"/>
    <mergeCell ref="W30:AC30"/>
    <mergeCell ref="H27:V27"/>
    <mergeCell ref="A27:G27"/>
    <mergeCell ref="A28:G28"/>
    <mergeCell ref="H28:V28"/>
    <mergeCell ref="W27:AC27"/>
    <mergeCell ref="W28:AC28"/>
    <mergeCell ref="H26:V26"/>
    <mergeCell ref="A26:G26"/>
    <mergeCell ref="W26:AC26"/>
    <mergeCell ref="C15:Q15"/>
    <mergeCell ref="R15:AF15"/>
    <mergeCell ref="A1:C2"/>
    <mergeCell ref="AO1:AR1"/>
    <mergeCell ref="A11:E11"/>
    <mergeCell ref="A8:E8"/>
    <mergeCell ref="F8:P8"/>
    <mergeCell ref="Q8:U8"/>
    <mergeCell ref="V8:AF8"/>
    <mergeCell ref="AG8:AK8"/>
    <mergeCell ref="V9:AF9"/>
    <mergeCell ref="AG9:BL9"/>
    <mergeCell ref="AL8:AV8"/>
    <mergeCell ref="AW8:BA8"/>
    <mergeCell ref="BB8:BL8"/>
    <mergeCell ref="A10:AB10"/>
    <mergeCell ref="BB11:BL11"/>
    <mergeCell ref="F11:P11"/>
    <mergeCell ref="Q11:U11"/>
    <mergeCell ref="V11:AF11"/>
    <mergeCell ref="AG11:AK11"/>
    <mergeCell ref="BK15:BL15"/>
    <mergeCell ref="C14:Q14"/>
    <mergeCell ref="R14:AF14"/>
    <mergeCell ref="BK18:BL18"/>
    <mergeCell ref="R16:AF16"/>
    <mergeCell ref="AG16:AU16"/>
    <mergeCell ref="A25:V25"/>
    <mergeCell ref="W25:AQ25"/>
    <mergeCell ref="AR25:BL25"/>
    <mergeCell ref="C20:Q20"/>
    <mergeCell ref="R20:AF20"/>
    <mergeCell ref="AG20:AU20"/>
    <mergeCell ref="AV20:BJ20"/>
    <mergeCell ref="R18:AF18"/>
    <mergeCell ref="AG18:AU18"/>
    <mergeCell ref="AV18:BJ18"/>
    <mergeCell ref="C19:Q19"/>
    <mergeCell ref="BK19:BL19"/>
    <mergeCell ref="R19:AF19"/>
    <mergeCell ref="AG19:AU19"/>
    <mergeCell ref="AV19:BJ19"/>
    <mergeCell ref="BK21:BL21"/>
    <mergeCell ref="BK22:BL22"/>
    <mergeCell ref="BK23:BL23"/>
    <mergeCell ref="AG14:AU14"/>
    <mergeCell ref="A13:B14"/>
    <mergeCell ref="BK13:BL14"/>
    <mergeCell ref="A24:B24"/>
    <mergeCell ref="A15:B15"/>
    <mergeCell ref="A16:B16"/>
    <mergeCell ref="A17:B17"/>
    <mergeCell ref="A18:B18"/>
    <mergeCell ref="A19:B19"/>
    <mergeCell ref="A20:B20"/>
    <mergeCell ref="A21:B21"/>
    <mergeCell ref="A22:B22"/>
    <mergeCell ref="AV16:BJ16"/>
    <mergeCell ref="C17:Q17"/>
    <mergeCell ref="BK24:BL24"/>
    <mergeCell ref="AV22:BJ22"/>
    <mergeCell ref="C23:Q23"/>
    <mergeCell ref="R23:AF23"/>
    <mergeCell ref="AG23:AU23"/>
    <mergeCell ref="AV23:BJ23"/>
    <mergeCell ref="C24:Q24"/>
    <mergeCell ref="BK20:BL20"/>
    <mergeCell ref="BK16:BL16"/>
    <mergeCell ref="BK17:BL17"/>
    <mergeCell ref="A7:AB7"/>
    <mergeCell ref="R24:AF24"/>
    <mergeCell ref="AG24:AU24"/>
    <mergeCell ref="AV24:BJ24"/>
    <mergeCell ref="C21:Q21"/>
    <mergeCell ref="R21:AF21"/>
    <mergeCell ref="AG21:AU21"/>
    <mergeCell ref="AV21:BJ21"/>
    <mergeCell ref="C18:Q18"/>
    <mergeCell ref="AV14:BJ14"/>
    <mergeCell ref="R17:AF17"/>
    <mergeCell ref="AG17:AU17"/>
    <mergeCell ref="AV17:BJ17"/>
    <mergeCell ref="AG15:AU15"/>
    <mergeCell ref="AV15:BJ15"/>
    <mergeCell ref="C16:Q16"/>
    <mergeCell ref="A23:B23"/>
    <mergeCell ref="AL11:AV11"/>
    <mergeCell ref="AW11:BA11"/>
    <mergeCell ref="C13:AF13"/>
    <mergeCell ref="AG13:BJ13"/>
    <mergeCell ref="C22:Q22"/>
    <mergeCell ref="R22:AF22"/>
    <mergeCell ref="AG22:AU22"/>
    <mergeCell ref="AR3:BA3"/>
    <mergeCell ref="BC3:BL3"/>
    <mergeCell ref="L4:U4"/>
    <mergeCell ref="W4:AF4"/>
    <mergeCell ref="A5:J5"/>
    <mergeCell ref="L5:U5"/>
    <mergeCell ref="W5:AF5"/>
    <mergeCell ref="U3:AF3"/>
    <mergeCell ref="I4:K4"/>
    <mergeCell ref="A3:H3"/>
    <mergeCell ref="A4:H4"/>
    <mergeCell ref="AG4:AI6"/>
    <mergeCell ref="I3:T3"/>
    <mergeCell ref="AG3:AP3"/>
    <mergeCell ref="E1:AN1"/>
    <mergeCell ref="E2:AN2"/>
    <mergeCell ref="AO2:BL2"/>
    <mergeCell ref="AS1:AV1"/>
    <mergeCell ref="AW1:BL1"/>
    <mergeCell ref="AC12:AJ12"/>
    <mergeCell ref="A12:AB12"/>
    <mergeCell ref="AK12:BL12"/>
    <mergeCell ref="BK4:BL6"/>
    <mergeCell ref="A6:J6"/>
    <mergeCell ref="K6:W6"/>
    <mergeCell ref="X6:AF6"/>
    <mergeCell ref="K9:U9"/>
    <mergeCell ref="AC7:AJ7"/>
    <mergeCell ref="AC10:AJ10"/>
    <mergeCell ref="AK7:BL7"/>
    <mergeCell ref="AK10:BL10"/>
    <mergeCell ref="AJ4:AV4"/>
    <mergeCell ref="AX4:BJ4"/>
    <mergeCell ref="AJ5:AV5"/>
    <mergeCell ref="AX5:BJ5"/>
    <mergeCell ref="AJ6:AV6"/>
    <mergeCell ref="AX6:BJ6"/>
    <mergeCell ref="A9:J9"/>
  </mergeCells>
  <dataValidations count="3">
    <dataValidation type="list" allowBlank="1" showInputMessage="1" showErrorMessage="1" sqref="AG3:AP3 BE3:BL3" xr:uid="{00000000-0002-0000-0400-000000000000}">
      <formula1>OFFICIALS_AR</formula1>
    </dataValidation>
    <dataValidation type="list" allowBlank="1" showInputMessage="1" showErrorMessage="1" sqref="A5:J5" xr:uid="{00000000-0002-0000-0400-000001000000}">
      <formula1>OFFICIALS_DR</formula1>
    </dataValidation>
    <dataValidation type="list" allowBlank="1" showInputMessage="1" showErrorMessage="1" sqref="K6:W6 AX4:BJ6 AJ5:AV6 AR3:BD3 AY26:BL30 L4:U5 W4:AF5 AD26:AQ30 H26:V30 F8:P8 V8:AF8 AL8:AV8 BB8:BL8 K9:AF9 F11:P11 V11:AF11 AL11:AV11 BB11:BL11 C15:BJ24" xr:uid="{00000000-0002-0000-0400-000002000000}">
      <formula1>OFFICIALS_ALL</formula1>
    </dataValidation>
  </dataValidations>
  <pageMargins left="0.7" right="0.7" top="0.75" bottom="0.75" header="0.3" footer="0.3"/>
  <pageSetup scale="71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4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00000000-0002-0000-0400-000005000000}">
          <x14:formula1>
            <xm:f>Officials!$A$3:$A$60</xm:f>
          </x14:formula1>
          <xm:sqref>I3:T3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  <pageSetUpPr fitToPage="1"/>
  </sheetPr>
  <dimension ref="A1:BO30"/>
  <sheetViews>
    <sheetView showGridLines="0" zoomScale="75" zoomScaleNormal="75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32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2</v>
      </c>
      <c r="AT1" s="111"/>
      <c r="AU1" s="112"/>
      <c r="AV1" s="113"/>
      <c r="AW1" s="114" t="str">
        <f>LOOKUP(AS1,Sessions!A:A,Sessions!C:C)</f>
        <v>12 Under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33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2" t="s">
        <v>87</v>
      </c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2" t="s">
        <v>87</v>
      </c>
      <c r="BC3" s="151"/>
      <c r="BD3" s="151"/>
      <c r="BE3" s="151"/>
      <c r="BF3" s="151"/>
      <c r="BG3" s="151"/>
      <c r="BH3" s="151"/>
      <c r="BI3" s="151"/>
      <c r="BJ3" s="151"/>
      <c r="BK3" s="151"/>
      <c r="BL3" s="236"/>
    </row>
    <row r="4" spans="1:67" s="10" customFormat="1" ht="24" customHeight="1" thickBot="1" x14ac:dyDescent="0.4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34" t="s">
        <v>87</v>
      </c>
      <c r="W4" s="151"/>
      <c r="X4" s="151"/>
      <c r="Y4" s="151"/>
      <c r="Z4" s="151"/>
      <c r="AA4" s="151"/>
      <c r="AB4" s="151"/>
      <c r="AC4" s="151"/>
      <c r="AD4" s="151"/>
      <c r="AE4" s="151"/>
      <c r="AF4" s="236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23"/>
      <c r="BL4" s="124"/>
      <c r="BO4"/>
    </row>
    <row r="5" spans="1:67" s="10" customFormat="1" ht="24" customHeight="1" thickBot="1" x14ac:dyDescent="0.4">
      <c r="A5" s="155"/>
      <c r="B5" s="147"/>
      <c r="C5" s="147"/>
      <c r="D5" s="147"/>
      <c r="E5" s="147"/>
      <c r="F5" s="147"/>
      <c r="G5" s="147"/>
      <c r="H5" s="147"/>
      <c r="I5" s="147"/>
      <c r="J5" s="147"/>
      <c r="K5" s="29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29" t="s">
        <v>87</v>
      </c>
      <c r="W5" s="151"/>
      <c r="X5" s="151"/>
      <c r="Y5" s="151"/>
      <c r="Z5" s="151"/>
      <c r="AA5" s="151"/>
      <c r="AB5" s="151"/>
      <c r="AC5" s="151"/>
      <c r="AD5" s="151"/>
      <c r="AE5" s="151"/>
      <c r="AF5" s="236"/>
      <c r="AG5" s="167"/>
      <c r="AH5" s="168"/>
      <c r="AI5" s="168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30" t="s">
        <v>87</v>
      </c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25"/>
      <c r="BL5" s="126"/>
    </row>
    <row r="6" spans="1:67" s="10" customFormat="1" ht="24" customHeight="1" thickBot="1" x14ac:dyDescent="0.4">
      <c r="A6" s="129" t="s">
        <v>92</v>
      </c>
      <c r="B6" s="130"/>
      <c r="C6" s="130"/>
      <c r="D6" s="130"/>
      <c r="E6" s="130"/>
      <c r="F6" s="130"/>
      <c r="G6" s="130"/>
      <c r="H6" s="130"/>
      <c r="I6" s="131"/>
      <c r="J6" s="131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29" t="s">
        <v>87</v>
      </c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/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/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/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 t="s">
        <v>160</v>
      </c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175</v>
      </c>
      <c r="X30" s="224"/>
      <c r="Y30" s="224"/>
      <c r="Z30" s="224"/>
      <c r="AA30" s="224"/>
      <c r="AB30" s="224"/>
      <c r="AC30" s="224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</mergeCells>
  <dataValidations count="2">
    <dataValidation type="list" allowBlank="1" showInputMessage="1" showErrorMessage="1" sqref="AY26:BL30 L4:U5 W4:AF5 AJ5:AV6 F8:P8 V8:AF9 AL8:AV8 BB8:BL8 K9:U9 F11:P11 V11:AF11 AL11:AV11 BB11:BL11 C15:BJ24 H26:V30 AD26:AQ30 AG3:AP3 AR3:BA3 BC3:BL3 AX4:BJ6 K6:W6" xr:uid="{00000000-0002-0000-0500-000000000000}">
      <formula1>OFFICIALS_ALL</formula1>
    </dataValidation>
    <dataValidation type="list" allowBlank="1" showInputMessage="1" showErrorMessage="1" sqref="A5:J5" xr:uid="{00000000-0002-0000-0500-000002000000}">
      <formula1>OFFICIALS_DR</formula1>
    </dataValidation>
  </dataValidations>
  <pageMargins left="0.7" right="0.7" top="0.75" bottom="0.75" header="0.3" footer="0.3"/>
  <pageSetup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4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756AE8E7-A0E7-4070-B264-09F4D4B7D2D0}">
          <x14:formula1>
            <xm:f>Officials!$A$3:$A$60</xm:f>
          </x14:formula1>
          <xm:sqref>I3:T3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  <pageSetUpPr fitToPage="1"/>
  </sheetPr>
  <dimension ref="A1:BO30"/>
  <sheetViews>
    <sheetView showGridLines="0" zoomScale="80" zoomScaleNormal="80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32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3</v>
      </c>
      <c r="AT1" s="111"/>
      <c r="AU1" s="112"/>
      <c r="AV1" s="113"/>
      <c r="AW1" s="114" t="str">
        <f>LOOKUP(AS1,Sessions!A:A,Sessions!C:C)</f>
        <v>13 Over Girls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33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 t="s">
        <v>160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/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160</v>
      </c>
      <c r="M4" s="144"/>
      <c r="N4" s="144"/>
      <c r="O4" s="144"/>
      <c r="P4" s="144"/>
      <c r="Q4" s="144"/>
      <c r="R4" s="144"/>
      <c r="S4" s="144"/>
      <c r="T4" s="144"/>
      <c r="U4" s="144"/>
      <c r="V4" s="34" t="s">
        <v>87</v>
      </c>
      <c r="W4" s="143" t="s">
        <v>160</v>
      </c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 t="s">
        <v>160</v>
      </c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 t="s">
        <v>160</v>
      </c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/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160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 t="s">
        <v>160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160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 t="s">
        <v>160</v>
      </c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 t="s">
        <v>160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 t="s">
        <v>160</v>
      </c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 t="s">
        <v>5</v>
      </c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 t="s">
        <v>160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 t="s">
        <v>160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 t="s">
        <v>160</v>
      </c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 t="s">
        <v>160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 t="s">
        <v>160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 t="s">
        <v>160</v>
      </c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 t="s">
        <v>160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 t="s">
        <v>160</v>
      </c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 t="s">
        <v>160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 t="s">
        <v>160</v>
      </c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 t="s">
        <v>160</v>
      </c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 t="s">
        <v>160</v>
      </c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 t="s">
        <v>160</v>
      </c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175</v>
      </c>
      <c r="X30" s="224"/>
      <c r="Y30" s="224"/>
      <c r="Z30" s="224"/>
      <c r="AA30" s="224"/>
      <c r="AB30" s="224"/>
      <c r="AC30" s="224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</mergeCells>
  <dataValidations count="2">
    <dataValidation type="list" allowBlank="1" showInputMessage="1" showErrorMessage="1" sqref="AY26:BL30 L4:U5 W4:AF5 AJ5:AV6 AX4:BJ6 F8:P8 V8:AF9 AL8:AV8 BB8:BL8 K9:U9 F11:P11 V11:AF11 AL11:AV11 BB11:BL11 C15:BJ24 H26:V30 AD26:AQ30 AG3:AP3 AR3:BA3 BC3:BL3 K6:W6" xr:uid="{00000000-0002-0000-0600-000000000000}">
      <formula1>OFFICIALS_ALL</formula1>
    </dataValidation>
    <dataValidation type="list" allowBlank="1" showInputMessage="1" showErrorMessage="1" sqref="A5:J5" xr:uid="{00000000-0002-0000-0600-000001000000}">
      <formula1>OFFICIALS_DR</formula1>
    </dataValidation>
  </dataValidations>
  <pageMargins left="0.7" right="0.7" top="0.75" bottom="0.75" header="0.3" footer="0.3"/>
  <pageSetup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4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7E3837CE-2DD0-4C6D-8BD4-4EFD5BAFD0AA}">
          <x14:formula1>
            <xm:f>Officials!$A$3:$A$60</xm:f>
          </x14:formula1>
          <xm:sqref>I3:T3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BO30"/>
  <sheetViews>
    <sheetView showGridLines="0" zoomScale="80" zoomScaleNormal="80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32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4</v>
      </c>
      <c r="AT1" s="111"/>
      <c r="AU1" s="112"/>
      <c r="AV1" s="113"/>
      <c r="AW1" s="114" t="str">
        <f>LOOKUP(AS1,Sessions!A:A,Sessions!C:C)</f>
        <v>13 Over Boys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33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 t="s">
        <v>160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/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160</v>
      </c>
      <c r="M4" s="144"/>
      <c r="N4" s="144"/>
      <c r="O4" s="144"/>
      <c r="P4" s="144"/>
      <c r="Q4" s="144"/>
      <c r="R4" s="144"/>
      <c r="S4" s="144"/>
      <c r="T4" s="144"/>
      <c r="U4" s="144"/>
      <c r="V4" s="34" t="s">
        <v>87</v>
      </c>
      <c r="W4" s="143" t="s">
        <v>160</v>
      </c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 t="s">
        <v>160</v>
      </c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 t="s">
        <v>160</v>
      </c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 t="s">
        <v>160</v>
      </c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160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 t="s">
        <v>160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160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 t="s">
        <v>160</v>
      </c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 t="s">
        <v>160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 t="s">
        <v>160</v>
      </c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 t="s">
        <v>160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/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 t="s">
        <v>5</v>
      </c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 t="s">
        <v>160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 t="s">
        <v>160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 t="s">
        <v>160</v>
      </c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 t="s">
        <v>160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 t="s">
        <v>160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 t="s">
        <v>160</v>
      </c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 t="s">
        <v>160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 t="s">
        <v>160</v>
      </c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 t="s">
        <v>160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 t="s">
        <v>160</v>
      </c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 t="s">
        <v>160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 t="s">
        <v>160</v>
      </c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 t="s">
        <v>160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 t="s">
        <v>160</v>
      </c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 t="s">
        <v>160</v>
      </c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175</v>
      </c>
      <c r="X30" s="224"/>
      <c r="Y30" s="224"/>
      <c r="Z30" s="224"/>
      <c r="AA30" s="224"/>
      <c r="AB30" s="224"/>
      <c r="AC30" s="224"/>
      <c r="AD30" s="147" t="s">
        <v>160</v>
      </c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</mergeCells>
  <dataValidations count="2">
    <dataValidation type="list" allowBlank="1" showInputMessage="1" showErrorMessage="1" sqref="BC3:BL3 AY26:BL30 L4:U5 W4:AF5 AJ5:AV6 F8:P8 V8:AF9 AL8:AV8 BB8:BL8 K9:U9 F11:P11 V11:AF11 AL11:AV11 BB11:BL11 C15:BJ24 H26:V30 AD26:AQ30 K6:W6 AX4:BJ6 AG3:AP3 AR3:BA3" xr:uid="{00000000-0002-0000-0700-000000000000}">
      <formula1>OFFICIALS_ALL</formula1>
    </dataValidation>
    <dataValidation type="list" allowBlank="1" showInputMessage="1" showErrorMessage="1" sqref="A5:J5" xr:uid="{00000000-0002-0000-0700-000002000000}">
      <formula1>OFFICIALS_DR</formula1>
    </dataValidation>
  </dataValidations>
  <pageMargins left="0.7" right="0.7" top="0.75" bottom="0.75" header="0.3" footer="0.3"/>
  <pageSetup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5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1FE75530-AF16-4496-9544-56D24ADD8F8B}">
          <x14:formula1>
            <xm:f>Officials!$A$3:$A$60</xm:f>
          </x14:formula1>
          <xm:sqref>I3:T3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/>
    <pageSetUpPr fitToPage="1"/>
  </sheetPr>
  <dimension ref="A1:BO30"/>
  <sheetViews>
    <sheetView showGridLines="0" zoomScale="80" zoomScaleNormal="80" workbookViewId="0">
      <selection activeCell="I3" sqref="I3:T3"/>
    </sheetView>
  </sheetViews>
  <sheetFormatPr defaultColWidth="2.7265625" defaultRowHeight="14" x14ac:dyDescent="0.3"/>
  <cols>
    <col min="1" max="13" width="2.7265625" style="11"/>
    <col min="14" max="14" width="2.81640625" style="11" customWidth="1"/>
    <col min="15" max="17" width="2.7265625" style="11"/>
    <col min="18" max="18" width="2.81640625" style="11" customWidth="1"/>
    <col min="19" max="22" width="2.7265625" style="11"/>
    <col min="23" max="23" width="2.7265625" style="11" customWidth="1"/>
    <col min="24" max="28" width="2.7265625" style="11"/>
    <col min="29" max="29" width="2.81640625" style="11" customWidth="1"/>
    <col min="30" max="58" width="2.7265625" style="11"/>
    <col min="59" max="59" width="2.7265625" style="11" customWidth="1"/>
    <col min="60" max="60" width="2.7265625" style="11"/>
    <col min="61" max="61" width="2.7265625" style="11" customWidth="1"/>
    <col min="62" max="16384" width="2.7265625" style="11"/>
  </cols>
  <sheetData>
    <row r="1" spans="1:67" s="9" customFormat="1" ht="40" customHeight="1" x14ac:dyDescent="0.75">
      <c r="A1" s="202"/>
      <c r="B1" s="203"/>
      <c r="C1" s="204"/>
      <c r="D1" s="32"/>
      <c r="E1" s="102" t="str">
        <f>Meet!B1</f>
        <v>Jim Frye Memorial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207" t="s">
        <v>4</v>
      </c>
      <c r="AP1" s="208"/>
      <c r="AQ1" s="208"/>
      <c r="AR1" s="208"/>
      <c r="AS1" s="110">
        <v>5</v>
      </c>
      <c r="AT1" s="111"/>
      <c r="AU1" s="112"/>
      <c r="AV1" s="113"/>
      <c r="AW1" s="114" t="str">
        <f>LOOKUP(AS1,Sessions!A:A,Sessions!C:C)</f>
        <v>12 Under</v>
      </c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7" s="9" customFormat="1" ht="20.149999999999999" customHeight="1" thickBot="1" x14ac:dyDescent="0.4">
      <c r="A2" s="205"/>
      <c r="B2" s="206"/>
      <c r="C2" s="206"/>
      <c r="D2" s="33"/>
      <c r="E2" s="104" t="str">
        <f>Meet!B4</f>
        <v>CSAC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6">
        <f>Meet!B2 + DAY(LOOKUP(AS1,Sessions!A:A,Sessions!B:B) - 1)</f>
        <v>44324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8"/>
      <c r="BD2" s="108"/>
      <c r="BE2" s="108"/>
      <c r="BF2" s="108"/>
      <c r="BG2" s="108"/>
      <c r="BH2" s="108"/>
      <c r="BI2" s="108"/>
      <c r="BJ2" s="108"/>
      <c r="BK2" s="108"/>
      <c r="BL2" s="109"/>
    </row>
    <row r="3" spans="1:67" s="10" customFormat="1" ht="24" customHeight="1" thickBot="1" x14ac:dyDescent="0.4">
      <c r="A3" s="163" t="s">
        <v>86</v>
      </c>
      <c r="B3" s="164"/>
      <c r="C3" s="164"/>
      <c r="D3" s="164"/>
      <c r="E3" s="164"/>
      <c r="F3" s="164"/>
      <c r="G3" s="164"/>
      <c r="H3" s="164"/>
      <c r="I3" s="164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57" t="s">
        <v>90</v>
      </c>
      <c r="V3" s="158"/>
      <c r="W3" s="158"/>
      <c r="X3" s="158"/>
      <c r="Y3" s="158"/>
      <c r="Z3" s="158"/>
      <c r="AA3" s="158"/>
      <c r="AB3" s="158"/>
      <c r="AC3" s="158"/>
      <c r="AD3" s="159"/>
      <c r="AE3" s="160"/>
      <c r="AF3" s="160"/>
      <c r="AG3" s="151" t="s">
        <v>160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2" t="s">
        <v>87</v>
      </c>
      <c r="AR3" s="151" t="s">
        <v>160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2" t="s">
        <v>87</v>
      </c>
      <c r="BC3" s="151"/>
      <c r="BD3" s="152"/>
      <c r="BE3" s="152"/>
      <c r="BF3" s="152"/>
      <c r="BG3" s="152"/>
      <c r="BH3" s="152"/>
      <c r="BI3" s="152"/>
      <c r="BJ3" s="152"/>
      <c r="BK3" s="152"/>
      <c r="BL3" s="153"/>
    </row>
    <row r="4" spans="1:67" s="10" customFormat="1" ht="24" customHeight="1" x14ac:dyDescent="0.35">
      <c r="A4" s="165" t="s">
        <v>89</v>
      </c>
      <c r="B4" s="161"/>
      <c r="C4" s="161"/>
      <c r="D4" s="161"/>
      <c r="E4" s="161"/>
      <c r="F4" s="161"/>
      <c r="G4" s="161"/>
      <c r="H4" s="161"/>
      <c r="I4" s="161"/>
      <c r="J4" s="162"/>
      <c r="K4" s="162"/>
      <c r="L4" s="143" t="s">
        <v>160</v>
      </c>
      <c r="M4" s="144"/>
      <c r="N4" s="144"/>
      <c r="O4" s="144"/>
      <c r="P4" s="144"/>
      <c r="Q4" s="144"/>
      <c r="R4" s="144"/>
      <c r="S4" s="144"/>
      <c r="T4" s="144"/>
      <c r="U4" s="144"/>
      <c r="V4" s="34" t="s">
        <v>87</v>
      </c>
      <c r="W4" s="143" t="s">
        <v>160</v>
      </c>
      <c r="X4" s="144"/>
      <c r="Y4" s="144"/>
      <c r="Z4" s="144"/>
      <c r="AA4" s="144"/>
      <c r="AB4" s="144"/>
      <c r="AC4" s="144"/>
      <c r="AD4" s="144"/>
      <c r="AE4" s="144"/>
      <c r="AF4" s="154"/>
      <c r="AG4" s="166"/>
      <c r="AH4" s="162"/>
      <c r="AI4" s="162"/>
      <c r="AJ4" s="141" t="s">
        <v>88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28" t="s">
        <v>91</v>
      </c>
      <c r="AX4" s="143" t="s">
        <v>160</v>
      </c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23"/>
      <c r="BL4" s="124"/>
      <c r="BO4"/>
    </row>
    <row r="5" spans="1:67" s="10" customFormat="1" ht="24" customHeight="1" thickBot="1" x14ac:dyDescent="0.4">
      <c r="A5" s="155"/>
      <c r="B5" s="148"/>
      <c r="C5" s="148"/>
      <c r="D5" s="148"/>
      <c r="E5" s="148"/>
      <c r="F5" s="148"/>
      <c r="G5" s="148"/>
      <c r="H5" s="148"/>
      <c r="I5" s="148"/>
      <c r="J5" s="148"/>
      <c r="K5" s="29"/>
      <c r="L5" s="147" t="s">
        <v>160</v>
      </c>
      <c r="M5" s="148"/>
      <c r="N5" s="148"/>
      <c r="O5" s="148"/>
      <c r="P5" s="148"/>
      <c r="Q5" s="148"/>
      <c r="R5" s="148"/>
      <c r="S5" s="148"/>
      <c r="T5" s="148"/>
      <c r="U5" s="148"/>
      <c r="V5" s="29" t="s">
        <v>87</v>
      </c>
      <c r="W5" s="147" t="s">
        <v>160</v>
      </c>
      <c r="X5" s="148"/>
      <c r="Y5" s="148"/>
      <c r="Z5" s="148"/>
      <c r="AA5" s="148"/>
      <c r="AB5" s="148"/>
      <c r="AC5" s="148"/>
      <c r="AD5" s="148"/>
      <c r="AE5" s="148"/>
      <c r="AF5" s="156"/>
      <c r="AG5" s="167"/>
      <c r="AH5" s="168"/>
      <c r="AI5" s="168"/>
      <c r="AJ5" s="145" t="s">
        <v>160</v>
      </c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30" t="s">
        <v>87</v>
      </c>
      <c r="AX5" s="145" t="s">
        <v>160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25"/>
      <c r="BL5" s="126"/>
    </row>
    <row r="6" spans="1:67" s="10" customFormat="1" ht="24" customHeight="1" thickBot="1" x14ac:dyDescent="0.4">
      <c r="A6" s="129" t="s">
        <v>158</v>
      </c>
      <c r="B6" s="130"/>
      <c r="C6" s="130"/>
      <c r="D6" s="130"/>
      <c r="E6" s="130"/>
      <c r="F6" s="130"/>
      <c r="G6" s="130"/>
      <c r="H6" s="130"/>
      <c r="I6" s="131"/>
      <c r="J6" s="131"/>
      <c r="K6" s="132" t="s">
        <v>160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0"/>
      <c r="Y6" s="131"/>
      <c r="Z6" s="131"/>
      <c r="AA6" s="131"/>
      <c r="AB6" s="131"/>
      <c r="AC6" s="131"/>
      <c r="AD6" s="131"/>
      <c r="AE6" s="131"/>
      <c r="AF6" s="134"/>
      <c r="AG6" s="169"/>
      <c r="AH6" s="170"/>
      <c r="AI6" s="170"/>
      <c r="AJ6" s="147" t="s">
        <v>160</v>
      </c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29" t="s">
        <v>87</v>
      </c>
      <c r="AX6" s="147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27"/>
      <c r="BL6" s="128"/>
    </row>
    <row r="7" spans="1:67" ht="24" customHeight="1" x14ac:dyDescent="0.35">
      <c r="A7" s="172"/>
      <c r="B7" s="173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36" t="s">
        <v>7</v>
      </c>
      <c r="AD7" s="137"/>
      <c r="AE7" s="137"/>
      <c r="AF7" s="137"/>
      <c r="AG7" s="137"/>
      <c r="AH7" s="137"/>
      <c r="AI7" s="137"/>
      <c r="AJ7" s="137"/>
      <c r="AK7" s="138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40"/>
    </row>
    <row r="8" spans="1:67" s="5" customFormat="1" ht="36" customHeight="1" x14ac:dyDescent="0.35">
      <c r="A8" s="210" t="str">
        <f>"Start"  &amp; CHAR(10) &amp; "Lane " &amp; Meet!$B$5</f>
        <v>Start
Lane 1</v>
      </c>
      <c r="B8" s="189"/>
      <c r="C8" s="189"/>
      <c r="D8" s="189"/>
      <c r="E8" s="190"/>
      <c r="F8" s="211" t="s">
        <v>160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188" t="str">
        <f>"Start"  &amp; CHAR(10) &amp; "Lane " &amp; IF(Meet!$B$5 = 1, Meet!$B$6, Meet!$B$6 -1)</f>
        <v>Start
Lane 8</v>
      </c>
      <c r="R8" s="189"/>
      <c r="S8" s="189"/>
      <c r="T8" s="189"/>
      <c r="U8" s="190"/>
      <c r="V8" s="211" t="s">
        <v>160</v>
      </c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188" t="str">
        <f>"Turn"  &amp; CHAR(10) &amp; "Lane " &amp; Meet!$B$5</f>
        <v>Turn
Lane 1</v>
      </c>
      <c r="AH8" s="189"/>
      <c r="AI8" s="189"/>
      <c r="AJ8" s="189"/>
      <c r="AK8" s="190"/>
      <c r="AL8" s="211" t="s">
        <v>160</v>
      </c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188" t="str">
        <f>"Turn"  &amp; CHAR(10) &amp; "Lane " &amp; IF(Meet!$B$5 = 1, Meet!$B$6, Meet!$B$6 -1)</f>
        <v>Turn
Lane 8</v>
      </c>
      <c r="AX8" s="189"/>
      <c r="AY8" s="189"/>
      <c r="AZ8" s="189"/>
      <c r="BA8" s="190"/>
      <c r="BB8" s="211" t="s">
        <v>160</v>
      </c>
      <c r="BC8" s="212"/>
      <c r="BD8" s="212"/>
      <c r="BE8" s="212"/>
      <c r="BF8" s="212"/>
      <c r="BG8" s="212"/>
      <c r="BH8" s="212"/>
      <c r="BI8" s="212"/>
      <c r="BJ8" s="212"/>
      <c r="BK8" s="212"/>
      <c r="BL8" s="215"/>
    </row>
    <row r="9" spans="1:67" ht="24" customHeight="1" thickBot="1" x14ac:dyDescent="0.4">
      <c r="A9" s="149" t="s">
        <v>17</v>
      </c>
      <c r="B9" s="150"/>
      <c r="C9" s="150"/>
      <c r="D9" s="150"/>
      <c r="E9" s="150"/>
      <c r="F9" s="150"/>
      <c r="G9" s="150"/>
      <c r="H9" s="150"/>
      <c r="I9" s="150"/>
      <c r="J9" s="150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4"/>
    </row>
    <row r="10" spans="1:67" ht="24" customHeight="1" x14ac:dyDescent="0.35">
      <c r="A10" s="119"/>
      <c r="B10" s="117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17" t="s">
        <v>14</v>
      </c>
      <c r="AD10" s="118"/>
      <c r="AE10" s="118"/>
      <c r="AF10" s="118"/>
      <c r="AG10" s="118"/>
      <c r="AH10" s="118"/>
      <c r="AI10" s="118"/>
      <c r="AJ10" s="118"/>
      <c r="AK10" s="117" t="s">
        <v>6</v>
      </c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2"/>
    </row>
    <row r="11" spans="1:67" s="5" customFormat="1" ht="23.5" customHeight="1" thickBot="1" x14ac:dyDescent="0.4">
      <c r="A11" s="209" t="str">
        <f>"Lane " &amp; Meet!$B$5</f>
        <v>Lane 1</v>
      </c>
      <c r="B11" s="135"/>
      <c r="C11" s="135"/>
      <c r="D11" s="135"/>
      <c r="E11" s="176"/>
      <c r="F11" s="182" t="s">
        <v>160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83" t="str">
        <f>"Lane " &amp; IF(Meet!$B$5 = 1, Meet!$B$6, Meet!$B$6 -1)</f>
        <v>Lane 8</v>
      </c>
      <c r="R11" s="181"/>
      <c r="S11" s="181"/>
      <c r="T11" s="181"/>
      <c r="U11" s="184"/>
      <c r="V11" s="182" t="s">
        <v>160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217" t="str">
        <f>"Lane " &amp; Meet!$B$5</f>
        <v>Lane 1</v>
      </c>
      <c r="AH11" s="217"/>
      <c r="AI11" s="217"/>
      <c r="AJ11" s="217"/>
      <c r="AK11" s="217"/>
      <c r="AL11" s="182" t="s">
        <v>160</v>
      </c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83" t="str">
        <f>"Lane " &amp; IF(Meet!$B$5 = 1, Meet!$B$6, Meet!$B$6 -1)</f>
        <v>Lane 8</v>
      </c>
      <c r="AX11" s="181"/>
      <c r="AY11" s="181"/>
      <c r="AZ11" s="181"/>
      <c r="BA11" s="184"/>
      <c r="BB11" s="182" t="s">
        <v>160</v>
      </c>
      <c r="BC11" s="145"/>
      <c r="BD11" s="145"/>
      <c r="BE11" s="145"/>
      <c r="BF11" s="145"/>
      <c r="BG11" s="145"/>
      <c r="BH11" s="145"/>
      <c r="BI11" s="145"/>
      <c r="BJ11" s="145"/>
      <c r="BK11" s="145"/>
      <c r="BL11" s="216"/>
    </row>
    <row r="12" spans="1:67" ht="24" customHeight="1" x14ac:dyDescent="0.35">
      <c r="A12" s="119"/>
      <c r="B12" s="117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17" t="s">
        <v>93</v>
      </c>
      <c r="AD12" s="118"/>
      <c r="AE12" s="118"/>
      <c r="AF12" s="118"/>
      <c r="AG12" s="118"/>
      <c r="AH12" s="118"/>
      <c r="AI12" s="118"/>
      <c r="AJ12" s="118"/>
      <c r="AK12" s="117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2"/>
    </row>
    <row r="13" spans="1:67" s="5" customFormat="1" ht="23.5" customHeight="1" x14ac:dyDescent="0.35">
      <c r="A13" s="191" t="s">
        <v>16</v>
      </c>
      <c r="B13" s="192"/>
      <c r="C13" s="185" t="s">
        <v>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7"/>
      <c r="AG13" s="188" t="s">
        <v>6</v>
      </c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90"/>
      <c r="BK13" s="195" t="s">
        <v>16</v>
      </c>
      <c r="BL13" s="196"/>
    </row>
    <row r="14" spans="1:67" s="6" customFormat="1" ht="33" customHeight="1" x14ac:dyDescent="0.35">
      <c r="A14" s="193"/>
      <c r="B14" s="194"/>
      <c r="C14" s="177" t="s">
        <v>154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4"/>
      <c r="R14" s="177" t="s">
        <v>136</v>
      </c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4"/>
      <c r="AG14" s="177" t="s">
        <v>137</v>
      </c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4"/>
      <c r="AV14" s="177" t="s">
        <v>15</v>
      </c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9"/>
      <c r="BK14" s="197"/>
      <c r="BL14" s="198"/>
    </row>
    <row r="15" spans="1:67" s="5" customFormat="1" ht="24" customHeight="1" x14ac:dyDescent="0.35">
      <c r="A15" s="180">
        <f>Meet!$B$5</f>
        <v>1</v>
      </c>
      <c r="B15" s="181"/>
      <c r="C15" s="17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76"/>
      <c r="R15" s="17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76"/>
      <c r="AG15" s="17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76"/>
      <c r="AV15" s="175" t="s">
        <v>160</v>
      </c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76"/>
      <c r="BK15" s="183">
        <f>Meet!$B$5</f>
        <v>1</v>
      </c>
      <c r="BL15" s="199"/>
    </row>
    <row r="16" spans="1:67" s="5" customFormat="1" ht="24" customHeight="1" x14ac:dyDescent="0.35">
      <c r="A16" s="180">
        <f>A15+1</f>
        <v>2</v>
      </c>
      <c r="B16" s="181"/>
      <c r="C16" s="175" t="s">
        <v>160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76"/>
      <c r="R16" s="17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76"/>
      <c r="AG16" s="17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76"/>
      <c r="AV16" s="17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76"/>
      <c r="BK16" s="183">
        <f>BK15+1</f>
        <v>2</v>
      </c>
      <c r="BL16" s="199"/>
    </row>
    <row r="17" spans="1:64" s="5" customFormat="1" ht="24" customHeight="1" x14ac:dyDescent="0.35">
      <c r="A17" s="180">
        <f t="shared" ref="A17:A24" si="0">A16+1</f>
        <v>3</v>
      </c>
      <c r="B17" s="181"/>
      <c r="C17" s="17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76"/>
      <c r="R17" s="17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76"/>
      <c r="AG17" s="17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76"/>
      <c r="AV17" s="17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76"/>
      <c r="BK17" s="183">
        <f t="shared" ref="BK17:BK24" si="1">BK16+1</f>
        <v>3</v>
      </c>
      <c r="BL17" s="199"/>
    </row>
    <row r="18" spans="1:64" s="5" customFormat="1" ht="24" customHeight="1" x14ac:dyDescent="0.35">
      <c r="A18" s="180">
        <f t="shared" si="0"/>
        <v>4</v>
      </c>
      <c r="B18" s="181"/>
      <c r="C18" s="17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76"/>
      <c r="R18" s="17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76"/>
      <c r="AG18" s="17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76"/>
      <c r="AV18" s="17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76"/>
      <c r="BK18" s="183">
        <f t="shared" si="1"/>
        <v>4</v>
      </c>
      <c r="BL18" s="199"/>
    </row>
    <row r="19" spans="1:64" s="5" customFormat="1" ht="24" customHeight="1" x14ac:dyDescent="0.35">
      <c r="A19" s="180">
        <f t="shared" si="0"/>
        <v>5</v>
      </c>
      <c r="B19" s="181"/>
      <c r="C19" s="175" t="s">
        <v>160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76"/>
      <c r="R19" s="17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76"/>
      <c r="AG19" s="17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76"/>
      <c r="AV19" s="175" t="s">
        <v>160</v>
      </c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76"/>
      <c r="BK19" s="183">
        <f t="shared" si="1"/>
        <v>5</v>
      </c>
      <c r="BL19" s="199"/>
    </row>
    <row r="20" spans="1:64" s="5" customFormat="1" ht="24" customHeight="1" x14ac:dyDescent="0.35">
      <c r="A20" s="180">
        <f t="shared" si="0"/>
        <v>6</v>
      </c>
      <c r="B20" s="181"/>
      <c r="C20" s="17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76"/>
      <c r="R20" s="17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76"/>
      <c r="AG20" s="17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76"/>
      <c r="AV20" s="17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76"/>
      <c r="BK20" s="183">
        <f t="shared" si="1"/>
        <v>6</v>
      </c>
      <c r="BL20" s="199"/>
    </row>
    <row r="21" spans="1:64" s="5" customFormat="1" ht="24" customHeight="1" x14ac:dyDescent="0.35">
      <c r="A21" s="180">
        <f t="shared" si="0"/>
        <v>7</v>
      </c>
      <c r="B21" s="181"/>
      <c r="C21" s="17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76"/>
      <c r="R21" s="17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76"/>
      <c r="AG21" s="17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76"/>
      <c r="AV21" s="17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76"/>
      <c r="BK21" s="183">
        <f t="shared" si="1"/>
        <v>7</v>
      </c>
      <c r="BL21" s="199"/>
    </row>
    <row r="22" spans="1:64" s="5" customFormat="1" ht="24" customHeight="1" x14ac:dyDescent="0.35">
      <c r="A22" s="180">
        <f t="shared" si="0"/>
        <v>8</v>
      </c>
      <c r="B22" s="181"/>
      <c r="C22" s="175" t="s">
        <v>160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76"/>
      <c r="R22" s="17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76"/>
      <c r="AG22" s="17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76"/>
      <c r="AV22" s="175" t="s">
        <v>160</v>
      </c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76"/>
      <c r="BK22" s="183">
        <f t="shared" si="1"/>
        <v>8</v>
      </c>
      <c r="BL22" s="199"/>
    </row>
    <row r="23" spans="1:64" s="5" customFormat="1" ht="24" hidden="1" customHeight="1" x14ac:dyDescent="0.35">
      <c r="A23" s="180">
        <f t="shared" si="0"/>
        <v>9</v>
      </c>
      <c r="B23" s="181"/>
      <c r="C23" s="17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76"/>
      <c r="R23" s="17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76"/>
      <c r="AG23" s="17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76"/>
      <c r="AV23" s="17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76"/>
      <c r="BK23" s="183">
        <f t="shared" si="1"/>
        <v>9</v>
      </c>
      <c r="BL23" s="199"/>
    </row>
    <row r="24" spans="1:64" s="5" customFormat="1" ht="24" hidden="1" customHeight="1" x14ac:dyDescent="0.35">
      <c r="A24" s="180">
        <f t="shared" si="0"/>
        <v>10</v>
      </c>
      <c r="B24" s="181"/>
      <c r="C24" s="17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76"/>
      <c r="R24" s="17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76"/>
      <c r="AG24" s="17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76"/>
      <c r="AV24" s="17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76"/>
      <c r="BK24" s="183">
        <f t="shared" si="1"/>
        <v>10</v>
      </c>
      <c r="BL24" s="199"/>
    </row>
    <row r="25" spans="1:64" ht="24" customHeight="1" x14ac:dyDescent="0.3">
      <c r="A25" s="200" t="s">
        <v>144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  <c r="W25" s="185" t="s">
        <v>143</v>
      </c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7"/>
      <c r="AR25" s="185" t="s">
        <v>20</v>
      </c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201"/>
    </row>
    <row r="26" spans="1:64" ht="24" customHeight="1" x14ac:dyDescent="0.35">
      <c r="A26" s="221" t="str">
        <f>"Start Lane "  &amp; Meet!$B$5</f>
        <v>Start Lane 1</v>
      </c>
      <c r="B26" s="222"/>
      <c r="C26" s="222"/>
      <c r="D26" s="222"/>
      <c r="E26" s="222"/>
      <c r="F26" s="222"/>
      <c r="G26" s="222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218"/>
      <c r="V26" s="218"/>
      <c r="W26" s="221" t="s">
        <v>173</v>
      </c>
      <c r="X26" s="222"/>
      <c r="Y26" s="222"/>
      <c r="Z26" s="222"/>
      <c r="AA26" s="222"/>
      <c r="AB26" s="222"/>
      <c r="AC26" s="222"/>
      <c r="AD26" s="135" t="s">
        <v>160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218"/>
      <c r="AR26" s="232" t="str">
        <f>"Take-off "  &amp; (Meet!$B$5 + 0) &amp; "-" &amp; (Meet!$B$5 + 1)</f>
        <v>Take-off 1-2</v>
      </c>
      <c r="AS26" s="233"/>
      <c r="AT26" s="233"/>
      <c r="AU26" s="233"/>
      <c r="AV26" s="233"/>
      <c r="AW26" s="233"/>
      <c r="AX26" s="233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218"/>
      <c r="BL26" s="229"/>
    </row>
    <row r="27" spans="1:64" ht="24" customHeight="1" x14ac:dyDescent="0.35">
      <c r="A27" s="221" t="str">
        <f>"Start Lane " &amp; IF(Meet!$B$5 = 1, Meet!$B$6, Meet!$B$6 -1)</f>
        <v>Start Lane 8</v>
      </c>
      <c r="B27" s="228"/>
      <c r="C27" s="228"/>
      <c r="D27" s="228"/>
      <c r="E27" s="228"/>
      <c r="F27" s="228"/>
      <c r="G27" s="22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219"/>
      <c r="V27" s="219"/>
      <c r="W27" s="221" t="s">
        <v>172</v>
      </c>
      <c r="X27" s="228"/>
      <c r="Y27" s="228"/>
      <c r="Z27" s="228"/>
      <c r="AA27" s="228"/>
      <c r="AB27" s="228"/>
      <c r="AC27" s="228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219"/>
      <c r="AR27" s="232" t="str">
        <f>"Take-off "  &amp; (Meet!$B$5 + 2) &amp; "-" &amp; (Meet!$B$5 + 3)</f>
        <v>Take-off 3-4</v>
      </c>
      <c r="AS27" s="233"/>
      <c r="AT27" s="233"/>
      <c r="AU27" s="233"/>
      <c r="AV27" s="233"/>
      <c r="AW27" s="233"/>
      <c r="AX27" s="233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219"/>
      <c r="BL27" s="230"/>
    </row>
    <row r="28" spans="1:64" ht="24" customHeight="1" x14ac:dyDescent="0.35">
      <c r="A28" s="221" t="str">
        <f>"Turn Lane "  &amp; Meet!$B$5</f>
        <v>Turn Lane 1</v>
      </c>
      <c r="B28" s="222"/>
      <c r="C28" s="222"/>
      <c r="D28" s="222"/>
      <c r="E28" s="222"/>
      <c r="F28" s="222"/>
      <c r="G28" s="222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225"/>
      <c r="U28" s="219"/>
      <c r="V28" s="219"/>
      <c r="W28" s="226" t="s">
        <v>170</v>
      </c>
      <c r="X28" s="222"/>
      <c r="Y28" s="222"/>
      <c r="Z28" s="222"/>
      <c r="AA28" s="222"/>
      <c r="AB28" s="222"/>
      <c r="AC28" s="222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219"/>
      <c r="AR28" s="232" t="str">
        <f>"Take-off "  &amp; (Meet!$B$5 + 4) &amp; "-" &amp; (Meet!$B$5 + 5)</f>
        <v>Take-off 5-6</v>
      </c>
      <c r="AS28" s="233"/>
      <c r="AT28" s="233"/>
      <c r="AU28" s="233"/>
      <c r="AV28" s="233"/>
      <c r="AW28" s="233"/>
      <c r="AX28" s="233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216"/>
      <c r="BK28" s="219"/>
      <c r="BL28" s="230"/>
    </row>
    <row r="29" spans="1:64" ht="24" customHeight="1" x14ac:dyDescent="0.35">
      <c r="A29" s="221" t="str">
        <f>"Turn Lane " &amp; IF(Meet!$B$5 = 1, Meet!$B$6, Meet!$B$6 -1)</f>
        <v>Turn Lane 8</v>
      </c>
      <c r="B29" s="222"/>
      <c r="C29" s="222"/>
      <c r="D29" s="222"/>
      <c r="E29" s="222"/>
      <c r="F29" s="222"/>
      <c r="G29" s="222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225"/>
      <c r="U29" s="219"/>
      <c r="V29" s="219"/>
      <c r="W29" s="226" t="s">
        <v>171</v>
      </c>
      <c r="X29" s="222"/>
      <c r="Y29" s="222"/>
      <c r="Z29" s="222"/>
      <c r="AA29" s="222"/>
      <c r="AB29" s="222"/>
      <c r="AC29" s="222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219"/>
      <c r="AR29" s="232" t="str">
        <f>"Take-off "  &amp; (Meet!$B$5 + 6) &amp; "-" &amp; (Meet!$B$5 + 7)</f>
        <v>Take-off 7-8</v>
      </c>
      <c r="AS29" s="233"/>
      <c r="AT29" s="233"/>
      <c r="AU29" s="233"/>
      <c r="AV29" s="233"/>
      <c r="AW29" s="233"/>
      <c r="AX29" s="233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216"/>
      <c r="BK29" s="219"/>
      <c r="BL29" s="230"/>
    </row>
    <row r="30" spans="1:64" ht="24" customHeight="1" thickBot="1" x14ac:dyDescent="0.4">
      <c r="A30" s="223" t="s">
        <v>145</v>
      </c>
      <c r="B30" s="224"/>
      <c r="C30" s="224"/>
      <c r="D30" s="224"/>
      <c r="E30" s="224"/>
      <c r="F30" s="224"/>
      <c r="G30" s="224"/>
      <c r="H30" s="147" t="s">
        <v>160</v>
      </c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220"/>
      <c r="V30" s="220"/>
      <c r="W30" s="227" t="s">
        <v>175</v>
      </c>
      <c r="X30" s="224"/>
      <c r="Y30" s="224"/>
      <c r="Z30" s="224"/>
      <c r="AA30" s="224"/>
      <c r="AB30" s="224"/>
      <c r="AC30" s="224"/>
      <c r="AD30" s="147" t="s">
        <v>160</v>
      </c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220"/>
      <c r="AR30" s="234" t="str">
        <f>"Take-off "  &amp; (Meet!$B$5 + 8) &amp; "-" &amp; (Meet!$B$5 + 9)</f>
        <v>Take-off 9-10</v>
      </c>
      <c r="AS30" s="235"/>
      <c r="AT30" s="235"/>
      <c r="AU30" s="235"/>
      <c r="AV30" s="235"/>
      <c r="AW30" s="235"/>
      <c r="AX30" s="235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220"/>
      <c r="BL30" s="231"/>
    </row>
  </sheetData>
  <mergeCells count="161">
    <mergeCell ref="A30:G30"/>
    <mergeCell ref="H30:V30"/>
    <mergeCell ref="W30:AC30"/>
    <mergeCell ref="AD30:AQ30"/>
    <mergeCell ref="AR30:AX30"/>
    <mergeCell ref="AY30:BL30"/>
    <mergeCell ref="A29:G29"/>
    <mergeCell ref="H29:V29"/>
    <mergeCell ref="W29:AC29"/>
    <mergeCell ref="AD29:AQ29"/>
    <mergeCell ref="AR29:AX29"/>
    <mergeCell ref="AY29:BL29"/>
    <mergeCell ref="A28:G28"/>
    <mergeCell ref="H28:V28"/>
    <mergeCell ref="W28:AC28"/>
    <mergeCell ref="AD28:AQ28"/>
    <mergeCell ref="AR28:AX28"/>
    <mergeCell ref="AY28:BL28"/>
    <mergeCell ref="A27:G27"/>
    <mergeCell ref="H27:V27"/>
    <mergeCell ref="W27:AC27"/>
    <mergeCell ref="AD27:AQ27"/>
    <mergeCell ref="AR27:AX27"/>
    <mergeCell ref="AY27:BL27"/>
    <mergeCell ref="A25:V25"/>
    <mergeCell ref="W25:AQ25"/>
    <mergeCell ref="AR25:BL25"/>
    <mergeCell ref="A26:G26"/>
    <mergeCell ref="H26:V26"/>
    <mergeCell ref="W26:AC26"/>
    <mergeCell ref="AD26:AQ26"/>
    <mergeCell ref="AR26:AX26"/>
    <mergeCell ref="AY26:BL26"/>
    <mergeCell ref="A24:B24"/>
    <mergeCell ref="C24:Q24"/>
    <mergeCell ref="R24:AF24"/>
    <mergeCell ref="AG24:AU24"/>
    <mergeCell ref="AV24:BJ24"/>
    <mergeCell ref="BK24:BL24"/>
    <mergeCell ref="A23:B23"/>
    <mergeCell ref="C23:Q23"/>
    <mergeCell ref="R23:AF23"/>
    <mergeCell ref="AG23:AU23"/>
    <mergeCell ref="AV23:BJ23"/>
    <mergeCell ref="BK23:BL23"/>
    <mergeCell ref="A22:B22"/>
    <mergeCell ref="C22:Q22"/>
    <mergeCell ref="R22:AF22"/>
    <mergeCell ref="AG22:AU22"/>
    <mergeCell ref="AV22:BJ22"/>
    <mergeCell ref="BK22:BL22"/>
    <mergeCell ref="A21:B21"/>
    <mergeCell ref="C21:Q21"/>
    <mergeCell ref="R21:AF21"/>
    <mergeCell ref="AG21:AU21"/>
    <mergeCell ref="AV21:BJ21"/>
    <mergeCell ref="BK21:BL21"/>
    <mergeCell ref="A20:B20"/>
    <mergeCell ref="C20:Q20"/>
    <mergeCell ref="R20:AF20"/>
    <mergeCell ref="AG20:AU20"/>
    <mergeCell ref="AV20:BJ20"/>
    <mergeCell ref="BK20:BL20"/>
    <mergeCell ref="A19:B19"/>
    <mergeCell ref="C19:Q19"/>
    <mergeCell ref="R19:AF19"/>
    <mergeCell ref="AG19:AU19"/>
    <mergeCell ref="AV19:BJ19"/>
    <mergeCell ref="BK19:BL19"/>
    <mergeCell ref="A18:B18"/>
    <mergeCell ref="C18:Q18"/>
    <mergeCell ref="R18:AF18"/>
    <mergeCell ref="AG18:AU18"/>
    <mergeCell ref="AV18:BJ18"/>
    <mergeCell ref="BK18:BL18"/>
    <mergeCell ref="A17:B17"/>
    <mergeCell ref="C17:Q17"/>
    <mergeCell ref="R17:AF17"/>
    <mergeCell ref="AG17:AU17"/>
    <mergeCell ref="AV17:BJ17"/>
    <mergeCell ref="BK17:BL17"/>
    <mergeCell ref="BK15:BL15"/>
    <mergeCell ref="A16:B16"/>
    <mergeCell ref="C16:Q16"/>
    <mergeCell ref="R16:AF16"/>
    <mergeCell ref="AG16:AU16"/>
    <mergeCell ref="AV16:BJ16"/>
    <mergeCell ref="BK16:BL16"/>
    <mergeCell ref="AG14:AU14"/>
    <mergeCell ref="AV14:BJ14"/>
    <mergeCell ref="A15:B15"/>
    <mergeCell ref="C15:Q15"/>
    <mergeCell ref="R15:AF15"/>
    <mergeCell ref="AG15:AU15"/>
    <mergeCell ref="AV15:BJ15"/>
    <mergeCell ref="A12:AB12"/>
    <mergeCell ref="AC12:AJ12"/>
    <mergeCell ref="AK12:BL12"/>
    <mergeCell ref="A13:B14"/>
    <mergeCell ref="C13:AF13"/>
    <mergeCell ref="AG13:BJ13"/>
    <mergeCell ref="BK13:BL14"/>
    <mergeCell ref="C14:Q14"/>
    <mergeCell ref="R14:AF14"/>
    <mergeCell ref="A10:AB10"/>
    <mergeCell ref="AC10:AJ10"/>
    <mergeCell ref="AK10:BL10"/>
    <mergeCell ref="A11:E11"/>
    <mergeCell ref="F11:P11"/>
    <mergeCell ref="Q11:U11"/>
    <mergeCell ref="V11:AF11"/>
    <mergeCell ref="AG11:AK11"/>
    <mergeCell ref="AL11:AV11"/>
    <mergeCell ref="AW11:BA11"/>
    <mergeCell ref="BB11:BL11"/>
    <mergeCell ref="AW8:BA8"/>
    <mergeCell ref="BB8:BL8"/>
    <mergeCell ref="A9:J9"/>
    <mergeCell ref="K9:U9"/>
    <mergeCell ref="V9:AF9"/>
    <mergeCell ref="AG9:BL9"/>
    <mergeCell ref="AX6:BJ6"/>
    <mergeCell ref="A7:AB7"/>
    <mergeCell ref="AC7:AJ7"/>
    <mergeCell ref="AK7:BL7"/>
    <mergeCell ref="A8:E8"/>
    <mergeCell ref="F8:P8"/>
    <mergeCell ref="Q8:U8"/>
    <mergeCell ref="V8:AF8"/>
    <mergeCell ref="AG8:AK8"/>
    <mergeCell ref="AL8:AV8"/>
    <mergeCell ref="AX4:BJ4"/>
    <mergeCell ref="BK4:BL6"/>
    <mergeCell ref="A5:J5"/>
    <mergeCell ref="L5:U5"/>
    <mergeCell ref="W5:AF5"/>
    <mergeCell ref="AJ5:AV5"/>
    <mergeCell ref="AX5:BJ5"/>
    <mergeCell ref="A6:J6"/>
    <mergeCell ref="K6:W6"/>
    <mergeCell ref="X6:AF6"/>
    <mergeCell ref="A4:H4"/>
    <mergeCell ref="I4:K4"/>
    <mergeCell ref="L4:U4"/>
    <mergeCell ref="W4:AF4"/>
    <mergeCell ref="AG4:AI6"/>
    <mergeCell ref="AJ4:AV4"/>
    <mergeCell ref="AJ6:AV6"/>
    <mergeCell ref="A3:H3"/>
    <mergeCell ref="I3:T3"/>
    <mergeCell ref="U3:AF3"/>
    <mergeCell ref="AG3:AP3"/>
    <mergeCell ref="AR3:BA3"/>
    <mergeCell ref="BC3:BL3"/>
    <mergeCell ref="A1:C2"/>
    <mergeCell ref="E1:AN1"/>
    <mergeCell ref="AO1:AR1"/>
    <mergeCell ref="AS1:AV1"/>
    <mergeCell ref="AW1:BL1"/>
    <mergeCell ref="E2:AN2"/>
    <mergeCell ref="AO2:BL2"/>
  </mergeCells>
  <dataValidations count="1">
    <dataValidation type="list" allowBlank="1" showInputMessage="1" showErrorMessage="1" sqref="AY26:BL30 L4:U5 W4:AF5 AJ5:AV6 F8:P8 V8:AF9 AL8:AV8 BB8:BL8 K9:U9 F11:P11 V11:AF11 AL11:AV11 BB11:BL11 C15:BJ24 H26:V30 AD26:AQ30 AG3:AP3 AR3:BA3 BC3:BL3 AX4:BJ6 A5:J5 K6:W6" xr:uid="{00000000-0002-0000-0800-000000000000}">
      <formula1>OFFICIALS_ALL</formula1>
    </dataValidation>
  </dataValidations>
  <pageMargins left="0.7" right="0.7" top="0.75" bottom="0.75" header="0.3" footer="0.3"/>
  <pageSetup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5000000}">
          <x14:formula1>
            <xm:f>Sessions!$A$2:$A$13</xm:f>
          </x14:formula1>
          <xm:sqref>AS1:AV1</xm:sqref>
        </x14:dataValidation>
        <x14:dataValidation type="list" allowBlank="1" showInputMessage="1" showErrorMessage="1" xr:uid="{4EDF418B-A98D-4A9F-91CE-B80F7D7AB862}">
          <x14:formula1>
            <xm:f>Officials!$A$3:$A$60</xm:f>
          </x14:formula1>
          <xm:sqref>I3:T3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979</vt:i4>
      </vt:variant>
    </vt:vector>
  </HeadingPairs>
  <TitlesOfParts>
    <vt:vector size="997" baseType="lpstr">
      <vt:lpstr>Meet</vt:lpstr>
      <vt:lpstr>Sessions</vt:lpstr>
      <vt:lpstr>Master</vt:lpstr>
      <vt:lpstr>Officials</vt:lpstr>
      <vt:lpstr>Session 1</vt:lpstr>
      <vt:lpstr>Session 2</vt:lpstr>
      <vt:lpstr>Session 3</vt:lpstr>
      <vt:lpstr>Session 4</vt:lpstr>
      <vt:lpstr>Session 5</vt:lpstr>
      <vt:lpstr>Session 6</vt:lpstr>
      <vt:lpstr>Session 7</vt:lpstr>
      <vt:lpstr>Session 8</vt:lpstr>
      <vt:lpstr>Session 9</vt:lpstr>
      <vt:lpstr>Session 10</vt:lpstr>
      <vt:lpstr>Session 11</vt:lpstr>
      <vt:lpstr>Session 12</vt:lpstr>
      <vt:lpstr>Labels</vt:lpstr>
      <vt:lpstr>Shirts</vt:lpstr>
      <vt:lpstr>'Session 10'!AR_1</vt:lpstr>
      <vt:lpstr>'Session 11'!AR_1</vt:lpstr>
      <vt:lpstr>'Session 12'!AR_1</vt:lpstr>
      <vt:lpstr>'Session 2'!AR_1</vt:lpstr>
      <vt:lpstr>'Session 3'!AR_1</vt:lpstr>
      <vt:lpstr>'Session 4'!AR_1</vt:lpstr>
      <vt:lpstr>'Session 5'!AR_1</vt:lpstr>
      <vt:lpstr>'Session 6'!AR_1</vt:lpstr>
      <vt:lpstr>'Session 7'!AR_1</vt:lpstr>
      <vt:lpstr>'Session 8'!AR_1</vt:lpstr>
      <vt:lpstr>'Session 9'!AR_1</vt:lpstr>
      <vt:lpstr>AR_1</vt:lpstr>
      <vt:lpstr>'Session 10'!AR_2</vt:lpstr>
      <vt:lpstr>'Session 11'!AR_2</vt:lpstr>
      <vt:lpstr>'Session 12'!AR_2</vt:lpstr>
      <vt:lpstr>'Session 2'!AR_2</vt:lpstr>
      <vt:lpstr>'Session 3'!AR_2</vt:lpstr>
      <vt:lpstr>'Session 4'!AR_2</vt:lpstr>
      <vt:lpstr>'Session 5'!AR_2</vt:lpstr>
      <vt:lpstr>'Session 6'!AR_2</vt:lpstr>
      <vt:lpstr>'Session 7'!AR_2</vt:lpstr>
      <vt:lpstr>'Session 8'!AR_2</vt:lpstr>
      <vt:lpstr>'Session 9'!AR_2</vt:lpstr>
      <vt:lpstr>AR_2</vt:lpstr>
      <vt:lpstr>'Session 10'!AR_3</vt:lpstr>
      <vt:lpstr>'Session 11'!AR_3</vt:lpstr>
      <vt:lpstr>'Session 12'!AR_3</vt:lpstr>
      <vt:lpstr>'Session 2'!AR_3</vt:lpstr>
      <vt:lpstr>'Session 3'!AR_3</vt:lpstr>
      <vt:lpstr>'Session 4'!AR_3</vt:lpstr>
      <vt:lpstr>'Session 5'!AR_3</vt:lpstr>
      <vt:lpstr>'Session 6'!AR_3</vt:lpstr>
      <vt:lpstr>'Session 7'!AR_3</vt:lpstr>
      <vt:lpstr>'Session 8'!AR_3</vt:lpstr>
      <vt:lpstr>'Session 9'!AR_3</vt:lpstr>
      <vt:lpstr>AR_3</vt:lpstr>
      <vt:lpstr>'Session 10'!CJ_L</vt:lpstr>
      <vt:lpstr>'Session 11'!CJ_L</vt:lpstr>
      <vt:lpstr>'Session 12'!CJ_L</vt:lpstr>
      <vt:lpstr>'Session 2'!CJ_L</vt:lpstr>
      <vt:lpstr>'Session 3'!CJ_L</vt:lpstr>
      <vt:lpstr>'Session 4'!CJ_L</vt:lpstr>
      <vt:lpstr>'Session 5'!CJ_L</vt:lpstr>
      <vt:lpstr>'Session 6'!CJ_L</vt:lpstr>
      <vt:lpstr>'Session 7'!CJ_L</vt:lpstr>
      <vt:lpstr>'Session 8'!CJ_L</vt:lpstr>
      <vt:lpstr>'Session 9'!CJ_L</vt:lpstr>
      <vt:lpstr>CJ_L</vt:lpstr>
      <vt:lpstr>'Session 10'!CJ_LEAD</vt:lpstr>
      <vt:lpstr>'Session 11'!CJ_LEAD</vt:lpstr>
      <vt:lpstr>'Session 12'!CJ_LEAD</vt:lpstr>
      <vt:lpstr>'Session 2'!CJ_LEAD</vt:lpstr>
      <vt:lpstr>'Session 3'!CJ_LEAD</vt:lpstr>
      <vt:lpstr>'Session 4'!CJ_LEAD</vt:lpstr>
      <vt:lpstr>'Session 5'!CJ_LEAD</vt:lpstr>
      <vt:lpstr>'Session 6'!CJ_LEAD</vt:lpstr>
      <vt:lpstr>'Session 7'!CJ_LEAD</vt:lpstr>
      <vt:lpstr>'Session 8'!CJ_LEAD</vt:lpstr>
      <vt:lpstr>'Session 9'!CJ_LEAD</vt:lpstr>
      <vt:lpstr>CJ_LEAD</vt:lpstr>
      <vt:lpstr>'Session 10'!CJ_R1</vt:lpstr>
      <vt:lpstr>'Session 11'!CJ_R1</vt:lpstr>
      <vt:lpstr>'Session 12'!CJ_R1</vt:lpstr>
      <vt:lpstr>'Session 2'!CJ_R1</vt:lpstr>
      <vt:lpstr>'Session 3'!CJ_R1</vt:lpstr>
      <vt:lpstr>'Session 4'!CJ_R1</vt:lpstr>
      <vt:lpstr>'Session 5'!CJ_R1</vt:lpstr>
      <vt:lpstr>'Session 6'!CJ_R1</vt:lpstr>
      <vt:lpstr>'Session 7'!CJ_R1</vt:lpstr>
      <vt:lpstr>'Session 8'!CJ_R1</vt:lpstr>
      <vt:lpstr>'Session 9'!CJ_R1</vt:lpstr>
      <vt:lpstr>CJ_R1</vt:lpstr>
      <vt:lpstr>'Session 10'!CJ_R2</vt:lpstr>
      <vt:lpstr>'Session 11'!CJ_R2</vt:lpstr>
      <vt:lpstr>'Session 12'!CJ_R2</vt:lpstr>
      <vt:lpstr>'Session 2'!CJ_R2</vt:lpstr>
      <vt:lpstr>'Session 3'!CJ_R2</vt:lpstr>
      <vt:lpstr>'Session 4'!CJ_R2</vt:lpstr>
      <vt:lpstr>'Session 5'!CJ_R2</vt:lpstr>
      <vt:lpstr>'Session 6'!CJ_R2</vt:lpstr>
      <vt:lpstr>'Session 7'!CJ_R2</vt:lpstr>
      <vt:lpstr>'Session 8'!CJ_R2</vt:lpstr>
      <vt:lpstr>'Session 9'!CJ_R2</vt:lpstr>
      <vt:lpstr>CJ_R2</vt:lpstr>
      <vt:lpstr>'Session 10'!CJ_S_0</vt:lpstr>
      <vt:lpstr>'Session 11'!CJ_S_0</vt:lpstr>
      <vt:lpstr>'Session 12'!CJ_S_0</vt:lpstr>
      <vt:lpstr>'Session 2'!CJ_S_0</vt:lpstr>
      <vt:lpstr>'Session 3'!CJ_S_0</vt:lpstr>
      <vt:lpstr>'Session 4'!CJ_S_0</vt:lpstr>
      <vt:lpstr>'Session 5'!CJ_S_0</vt:lpstr>
      <vt:lpstr>'Session 6'!CJ_S_0</vt:lpstr>
      <vt:lpstr>'Session 7'!CJ_S_0</vt:lpstr>
      <vt:lpstr>'Session 8'!CJ_S_0</vt:lpstr>
      <vt:lpstr>'Session 9'!CJ_S_0</vt:lpstr>
      <vt:lpstr>CJ_S_0</vt:lpstr>
      <vt:lpstr>'Session 10'!CJ_S_N</vt:lpstr>
      <vt:lpstr>'Session 11'!CJ_S_N</vt:lpstr>
      <vt:lpstr>'Session 12'!CJ_S_N</vt:lpstr>
      <vt:lpstr>'Session 2'!CJ_S_N</vt:lpstr>
      <vt:lpstr>'Session 3'!CJ_S_N</vt:lpstr>
      <vt:lpstr>'Session 4'!CJ_S_N</vt:lpstr>
      <vt:lpstr>'Session 5'!CJ_S_N</vt:lpstr>
      <vt:lpstr>'Session 6'!CJ_S_N</vt:lpstr>
      <vt:lpstr>'Session 7'!CJ_S_N</vt:lpstr>
      <vt:lpstr>'Session 8'!CJ_S_N</vt:lpstr>
      <vt:lpstr>'Session 9'!CJ_S_N</vt:lpstr>
      <vt:lpstr>CJ_S_N</vt:lpstr>
      <vt:lpstr>'Session 10'!CJ_T_0</vt:lpstr>
      <vt:lpstr>'Session 11'!CJ_T_0</vt:lpstr>
      <vt:lpstr>'Session 12'!CJ_T_0</vt:lpstr>
      <vt:lpstr>'Session 2'!CJ_T_0</vt:lpstr>
      <vt:lpstr>'Session 3'!CJ_T_0</vt:lpstr>
      <vt:lpstr>'Session 4'!CJ_T_0</vt:lpstr>
      <vt:lpstr>'Session 5'!CJ_T_0</vt:lpstr>
      <vt:lpstr>'Session 6'!CJ_T_0</vt:lpstr>
      <vt:lpstr>'Session 7'!CJ_T_0</vt:lpstr>
      <vt:lpstr>'Session 8'!CJ_T_0</vt:lpstr>
      <vt:lpstr>'Session 9'!CJ_T_0</vt:lpstr>
      <vt:lpstr>CJ_T_0</vt:lpstr>
      <vt:lpstr>'Session 10'!CJ_T_N</vt:lpstr>
      <vt:lpstr>'Session 11'!CJ_T_N</vt:lpstr>
      <vt:lpstr>'Session 12'!CJ_T_N</vt:lpstr>
      <vt:lpstr>'Session 2'!CJ_T_N</vt:lpstr>
      <vt:lpstr>'Session 3'!CJ_T_N</vt:lpstr>
      <vt:lpstr>'Session 4'!CJ_T_N</vt:lpstr>
      <vt:lpstr>'Session 5'!CJ_T_N</vt:lpstr>
      <vt:lpstr>'Session 6'!CJ_T_N</vt:lpstr>
      <vt:lpstr>'Session 7'!CJ_T_N</vt:lpstr>
      <vt:lpstr>'Session 8'!CJ_T_N</vt:lpstr>
      <vt:lpstr>'Session 9'!CJ_T_N</vt:lpstr>
      <vt:lpstr>CJ_T_N</vt:lpstr>
      <vt:lpstr>'Session 10'!DR_1</vt:lpstr>
      <vt:lpstr>'Session 11'!DR_1</vt:lpstr>
      <vt:lpstr>'Session 12'!DR_1</vt:lpstr>
      <vt:lpstr>'Session 2'!DR_1</vt:lpstr>
      <vt:lpstr>'Session 3'!DR_1</vt:lpstr>
      <vt:lpstr>'Session 4'!DR_1</vt:lpstr>
      <vt:lpstr>'Session 5'!DR_1</vt:lpstr>
      <vt:lpstr>'Session 6'!DR_1</vt:lpstr>
      <vt:lpstr>'Session 7'!DR_1</vt:lpstr>
      <vt:lpstr>'Session 8'!DR_1</vt:lpstr>
      <vt:lpstr>'Session 9'!DR_1</vt:lpstr>
      <vt:lpstr>DR_1</vt:lpstr>
      <vt:lpstr>'Session 10'!DR_2</vt:lpstr>
      <vt:lpstr>'Session 11'!DR_2</vt:lpstr>
      <vt:lpstr>'Session 12'!DR_2</vt:lpstr>
      <vt:lpstr>'Session 2'!DR_2</vt:lpstr>
      <vt:lpstr>'Session 3'!DR_2</vt:lpstr>
      <vt:lpstr>'Session 4'!DR_2</vt:lpstr>
      <vt:lpstr>'Session 5'!DR_2</vt:lpstr>
      <vt:lpstr>'Session 6'!DR_2</vt:lpstr>
      <vt:lpstr>'Session 7'!DR_2</vt:lpstr>
      <vt:lpstr>'Session 8'!DR_2</vt:lpstr>
      <vt:lpstr>'Session 9'!DR_2</vt:lpstr>
      <vt:lpstr>DR_2</vt:lpstr>
      <vt:lpstr>'Session 10'!DR_3</vt:lpstr>
      <vt:lpstr>'Session 11'!DR_3</vt:lpstr>
      <vt:lpstr>'Session 12'!DR_3</vt:lpstr>
      <vt:lpstr>'Session 2'!DR_3</vt:lpstr>
      <vt:lpstr>'Session 3'!DR_3</vt:lpstr>
      <vt:lpstr>'Session 4'!DR_3</vt:lpstr>
      <vt:lpstr>'Session 5'!DR_3</vt:lpstr>
      <vt:lpstr>'Session 6'!DR_3</vt:lpstr>
      <vt:lpstr>'Session 7'!DR_3</vt:lpstr>
      <vt:lpstr>'Session 8'!DR_3</vt:lpstr>
      <vt:lpstr>'Session 9'!DR_3</vt:lpstr>
      <vt:lpstr>DR_3</vt:lpstr>
      <vt:lpstr>'Session 10'!DR_4</vt:lpstr>
      <vt:lpstr>'Session 11'!DR_4</vt:lpstr>
      <vt:lpstr>'Session 12'!DR_4</vt:lpstr>
      <vt:lpstr>'Session 2'!DR_4</vt:lpstr>
      <vt:lpstr>'Session 3'!DR_4</vt:lpstr>
      <vt:lpstr>'Session 4'!DR_4</vt:lpstr>
      <vt:lpstr>'Session 5'!DR_4</vt:lpstr>
      <vt:lpstr>'Session 6'!DR_4</vt:lpstr>
      <vt:lpstr>'Session 7'!DR_4</vt:lpstr>
      <vt:lpstr>'Session 8'!DR_4</vt:lpstr>
      <vt:lpstr>'Session 9'!DR_4</vt:lpstr>
      <vt:lpstr>DR_4</vt:lpstr>
      <vt:lpstr>'Session 10'!DR_5</vt:lpstr>
      <vt:lpstr>'Session 11'!DR_5</vt:lpstr>
      <vt:lpstr>'Session 12'!DR_5</vt:lpstr>
      <vt:lpstr>'Session 2'!DR_5</vt:lpstr>
      <vt:lpstr>'Session 3'!DR_5</vt:lpstr>
      <vt:lpstr>'Session 4'!DR_5</vt:lpstr>
      <vt:lpstr>'Session 5'!DR_5</vt:lpstr>
      <vt:lpstr>'Session 6'!DR_5</vt:lpstr>
      <vt:lpstr>'Session 7'!DR_5</vt:lpstr>
      <vt:lpstr>'Session 8'!DR_5</vt:lpstr>
      <vt:lpstr>'Session 9'!DR_5</vt:lpstr>
      <vt:lpstr>DR_5</vt:lpstr>
      <vt:lpstr>'Session 10'!MR</vt:lpstr>
      <vt:lpstr>'Session 11'!MR</vt:lpstr>
      <vt:lpstr>'Session 12'!MR</vt:lpstr>
      <vt:lpstr>'Session 2'!MR</vt:lpstr>
      <vt:lpstr>'Session 3'!MR</vt:lpstr>
      <vt:lpstr>'Session 4'!MR</vt:lpstr>
      <vt:lpstr>'Session 5'!MR</vt:lpstr>
      <vt:lpstr>'Session 6'!MR</vt:lpstr>
      <vt:lpstr>'Session 7'!MR</vt:lpstr>
      <vt:lpstr>'Session 8'!MR</vt:lpstr>
      <vt:lpstr>'Session 9'!MR</vt:lpstr>
      <vt:lpstr>MR</vt:lpstr>
      <vt:lpstr>OFFICIALS_ALL</vt:lpstr>
      <vt:lpstr>OFFICIALS_AR</vt:lpstr>
      <vt:lpstr>OFFICIALS_CJ</vt:lpstr>
      <vt:lpstr>OFFICIALS_DR</vt:lpstr>
      <vt:lpstr>OFFICIALS_SR</vt:lpstr>
      <vt:lpstr>OFFICIALS_ST</vt:lpstr>
      <vt:lpstr>Officials!Print_Area</vt:lpstr>
      <vt:lpstr>'Session 10'!SJ_S_0</vt:lpstr>
      <vt:lpstr>'Session 11'!SJ_S_0</vt:lpstr>
      <vt:lpstr>'Session 12'!SJ_S_0</vt:lpstr>
      <vt:lpstr>'Session 2'!SJ_S_0</vt:lpstr>
      <vt:lpstr>'Session 3'!SJ_S_0</vt:lpstr>
      <vt:lpstr>'Session 4'!SJ_S_0</vt:lpstr>
      <vt:lpstr>'Session 5'!SJ_S_0</vt:lpstr>
      <vt:lpstr>'Session 6'!SJ_S_0</vt:lpstr>
      <vt:lpstr>'Session 7'!SJ_S_0</vt:lpstr>
      <vt:lpstr>'Session 8'!SJ_S_0</vt:lpstr>
      <vt:lpstr>'Session 9'!SJ_S_0</vt:lpstr>
      <vt:lpstr>SJ_S_0</vt:lpstr>
      <vt:lpstr>'Session 10'!SJ_S_N</vt:lpstr>
      <vt:lpstr>'Session 11'!SJ_S_N</vt:lpstr>
      <vt:lpstr>'Session 12'!SJ_S_N</vt:lpstr>
      <vt:lpstr>'Session 2'!SJ_S_N</vt:lpstr>
      <vt:lpstr>'Session 3'!SJ_S_N</vt:lpstr>
      <vt:lpstr>'Session 4'!SJ_S_N</vt:lpstr>
      <vt:lpstr>'Session 5'!SJ_S_N</vt:lpstr>
      <vt:lpstr>'Session 6'!SJ_S_N</vt:lpstr>
      <vt:lpstr>'Session 7'!SJ_S_N</vt:lpstr>
      <vt:lpstr>'Session 8'!SJ_S_N</vt:lpstr>
      <vt:lpstr>'Session 9'!SJ_S_N</vt:lpstr>
      <vt:lpstr>SJ_S_N</vt:lpstr>
      <vt:lpstr>'Session 10'!SJ_T_0</vt:lpstr>
      <vt:lpstr>'Session 11'!SJ_T_0</vt:lpstr>
      <vt:lpstr>'Session 12'!SJ_T_0</vt:lpstr>
      <vt:lpstr>'Session 2'!SJ_T_0</vt:lpstr>
      <vt:lpstr>'Session 3'!SJ_T_0</vt:lpstr>
      <vt:lpstr>'Session 4'!SJ_T_0</vt:lpstr>
      <vt:lpstr>'Session 5'!SJ_T_0</vt:lpstr>
      <vt:lpstr>'Session 6'!SJ_T_0</vt:lpstr>
      <vt:lpstr>'Session 7'!SJ_T_0</vt:lpstr>
      <vt:lpstr>'Session 8'!SJ_T_0</vt:lpstr>
      <vt:lpstr>'Session 9'!SJ_T_0</vt:lpstr>
      <vt:lpstr>SJ_T_0</vt:lpstr>
      <vt:lpstr>'Session 10'!SJ_T_N</vt:lpstr>
      <vt:lpstr>'Session 11'!SJ_T_N</vt:lpstr>
      <vt:lpstr>'Session 12'!SJ_T_N</vt:lpstr>
      <vt:lpstr>'Session 2'!SJ_T_N</vt:lpstr>
      <vt:lpstr>'Session 3'!SJ_T_N</vt:lpstr>
      <vt:lpstr>'Session 4'!SJ_T_N</vt:lpstr>
      <vt:lpstr>'Session 5'!SJ_T_N</vt:lpstr>
      <vt:lpstr>'Session 6'!SJ_T_N</vt:lpstr>
      <vt:lpstr>'Session 7'!SJ_T_N</vt:lpstr>
      <vt:lpstr>'Session 8'!SJ_T_N</vt:lpstr>
      <vt:lpstr>'Session 9'!SJ_T_N</vt:lpstr>
      <vt:lpstr>SJ_T_N</vt:lpstr>
      <vt:lpstr>'Session 10'!SR_1</vt:lpstr>
      <vt:lpstr>'Session 11'!SR_1</vt:lpstr>
      <vt:lpstr>'Session 12'!SR_1</vt:lpstr>
      <vt:lpstr>'Session 2'!SR_1</vt:lpstr>
      <vt:lpstr>'Session 3'!SR_1</vt:lpstr>
      <vt:lpstr>'Session 4'!SR_1</vt:lpstr>
      <vt:lpstr>'Session 5'!SR_1</vt:lpstr>
      <vt:lpstr>'Session 6'!SR_1</vt:lpstr>
      <vt:lpstr>'Session 7'!SR_1</vt:lpstr>
      <vt:lpstr>'Session 8'!SR_1</vt:lpstr>
      <vt:lpstr>'Session 9'!SR_1</vt:lpstr>
      <vt:lpstr>SR_1</vt:lpstr>
      <vt:lpstr>'Session 10'!SR_2</vt:lpstr>
      <vt:lpstr>'Session 11'!SR_2</vt:lpstr>
      <vt:lpstr>'Session 12'!SR_2</vt:lpstr>
      <vt:lpstr>'Session 2'!SR_2</vt:lpstr>
      <vt:lpstr>'Session 3'!SR_2</vt:lpstr>
      <vt:lpstr>'Session 4'!SR_2</vt:lpstr>
      <vt:lpstr>'Session 5'!SR_2</vt:lpstr>
      <vt:lpstr>'Session 6'!SR_2</vt:lpstr>
      <vt:lpstr>'Session 7'!SR_2</vt:lpstr>
      <vt:lpstr>'Session 8'!SR_2</vt:lpstr>
      <vt:lpstr>'Session 9'!SR_2</vt:lpstr>
      <vt:lpstr>SR_2</vt:lpstr>
      <vt:lpstr>'Session 10'!SR_3</vt:lpstr>
      <vt:lpstr>'Session 11'!SR_3</vt:lpstr>
      <vt:lpstr>'Session 12'!SR_3</vt:lpstr>
      <vt:lpstr>'Session 2'!SR_3</vt:lpstr>
      <vt:lpstr>'Session 3'!SR_3</vt:lpstr>
      <vt:lpstr>'Session 4'!SR_3</vt:lpstr>
      <vt:lpstr>'Session 5'!SR_3</vt:lpstr>
      <vt:lpstr>'Session 6'!SR_3</vt:lpstr>
      <vt:lpstr>'Session 7'!SR_3</vt:lpstr>
      <vt:lpstr>'Session 8'!SR_3</vt:lpstr>
      <vt:lpstr>'Session 9'!SR_3</vt:lpstr>
      <vt:lpstr>SR_3</vt:lpstr>
      <vt:lpstr>'Session 10'!SR_4</vt:lpstr>
      <vt:lpstr>'Session 11'!SR_4</vt:lpstr>
      <vt:lpstr>'Session 12'!SR_4</vt:lpstr>
      <vt:lpstr>'Session 2'!SR_4</vt:lpstr>
      <vt:lpstr>'Session 3'!SR_4</vt:lpstr>
      <vt:lpstr>'Session 4'!SR_4</vt:lpstr>
      <vt:lpstr>'Session 5'!SR_4</vt:lpstr>
      <vt:lpstr>'Session 6'!SR_4</vt:lpstr>
      <vt:lpstr>'Session 7'!SR_4</vt:lpstr>
      <vt:lpstr>'Session 8'!SR_4</vt:lpstr>
      <vt:lpstr>'Session 9'!SR_4</vt:lpstr>
      <vt:lpstr>SR_4</vt:lpstr>
      <vt:lpstr>'Session 10'!SR_5</vt:lpstr>
      <vt:lpstr>'Session 11'!SR_5</vt:lpstr>
      <vt:lpstr>'Session 12'!SR_5</vt:lpstr>
      <vt:lpstr>'Session 2'!SR_5</vt:lpstr>
      <vt:lpstr>'Session 3'!SR_5</vt:lpstr>
      <vt:lpstr>'Session 4'!SR_5</vt:lpstr>
      <vt:lpstr>'Session 5'!SR_5</vt:lpstr>
      <vt:lpstr>'Session 6'!SR_5</vt:lpstr>
      <vt:lpstr>'Session 7'!SR_5</vt:lpstr>
      <vt:lpstr>'Session 8'!SR_5</vt:lpstr>
      <vt:lpstr>'Session 9'!SR_5</vt:lpstr>
      <vt:lpstr>SR_5</vt:lpstr>
      <vt:lpstr>'Session 10'!TJ_CC_0</vt:lpstr>
      <vt:lpstr>'Session 11'!TJ_CC_0</vt:lpstr>
      <vt:lpstr>'Session 12'!TJ_CC_0</vt:lpstr>
      <vt:lpstr>'Session 2'!TJ_CC_0</vt:lpstr>
      <vt:lpstr>'Session 3'!TJ_CC_0</vt:lpstr>
      <vt:lpstr>'Session 4'!TJ_CC_0</vt:lpstr>
      <vt:lpstr>'Session 5'!TJ_CC_0</vt:lpstr>
      <vt:lpstr>'Session 6'!TJ_CC_0</vt:lpstr>
      <vt:lpstr>'Session 7'!TJ_CC_0</vt:lpstr>
      <vt:lpstr>'Session 8'!TJ_CC_0</vt:lpstr>
      <vt:lpstr>'Session 9'!TJ_CC_0</vt:lpstr>
      <vt:lpstr>TJ_CC_0</vt:lpstr>
      <vt:lpstr>'Session 10'!TJ_CC_1</vt:lpstr>
      <vt:lpstr>'Session 11'!TJ_CC_1</vt:lpstr>
      <vt:lpstr>'Session 12'!TJ_CC_1</vt:lpstr>
      <vt:lpstr>'Session 2'!TJ_CC_1</vt:lpstr>
      <vt:lpstr>'Session 3'!TJ_CC_1</vt:lpstr>
      <vt:lpstr>'Session 4'!TJ_CC_1</vt:lpstr>
      <vt:lpstr>'Session 5'!TJ_CC_1</vt:lpstr>
      <vt:lpstr>'Session 6'!TJ_CC_1</vt:lpstr>
      <vt:lpstr>'Session 7'!TJ_CC_1</vt:lpstr>
      <vt:lpstr>'Session 8'!TJ_CC_1</vt:lpstr>
      <vt:lpstr>'Session 9'!TJ_CC_1</vt:lpstr>
      <vt:lpstr>TJ_CC_1</vt:lpstr>
      <vt:lpstr>'Session 10'!TJ_CC_2</vt:lpstr>
      <vt:lpstr>'Session 11'!TJ_CC_2</vt:lpstr>
      <vt:lpstr>'Session 12'!TJ_CC_2</vt:lpstr>
      <vt:lpstr>'Session 2'!TJ_CC_2</vt:lpstr>
      <vt:lpstr>'Session 3'!TJ_CC_2</vt:lpstr>
      <vt:lpstr>'Session 4'!TJ_CC_2</vt:lpstr>
      <vt:lpstr>'Session 5'!TJ_CC_2</vt:lpstr>
      <vt:lpstr>'Session 6'!TJ_CC_2</vt:lpstr>
      <vt:lpstr>'Session 7'!TJ_CC_2</vt:lpstr>
      <vt:lpstr>'Session 8'!TJ_CC_2</vt:lpstr>
      <vt:lpstr>'Session 9'!TJ_CC_2</vt:lpstr>
      <vt:lpstr>TJ_CC_2</vt:lpstr>
      <vt:lpstr>'Session 10'!TJ_CC_3</vt:lpstr>
      <vt:lpstr>'Session 11'!TJ_CC_3</vt:lpstr>
      <vt:lpstr>'Session 12'!TJ_CC_3</vt:lpstr>
      <vt:lpstr>'Session 2'!TJ_CC_3</vt:lpstr>
      <vt:lpstr>'Session 3'!TJ_CC_3</vt:lpstr>
      <vt:lpstr>'Session 4'!TJ_CC_3</vt:lpstr>
      <vt:lpstr>'Session 5'!TJ_CC_3</vt:lpstr>
      <vt:lpstr>'Session 6'!TJ_CC_3</vt:lpstr>
      <vt:lpstr>'Session 7'!TJ_CC_3</vt:lpstr>
      <vt:lpstr>'Session 8'!TJ_CC_3</vt:lpstr>
      <vt:lpstr>'Session 9'!TJ_CC_3</vt:lpstr>
      <vt:lpstr>TJ_CC_3</vt:lpstr>
      <vt:lpstr>'Session 10'!TJ_CC_4</vt:lpstr>
      <vt:lpstr>'Session 11'!TJ_CC_4</vt:lpstr>
      <vt:lpstr>'Session 12'!TJ_CC_4</vt:lpstr>
      <vt:lpstr>'Session 2'!TJ_CC_4</vt:lpstr>
      <vt:lpstr>'Session 3'!TJ_CC_4</vt:lpstr>
      <vt:lpstr>'Session 4'!TJ_CC_4</vt:lpstr>
      <vt:lpstr>'Session 5'!TJ_CC_4</vt:lpstr>
      <vt:lpstr>'Session 6'!TJ_CC_4</vt:lpstr>
      <vt:lpstr>'Session 7'!TJ_CC_4</vt:lpstr>
      <vt:lpstr>'Session 8'!TJ_CC_4</vt:lpstr>
      <vt:lpstr>'Session 9'!TJ_CC_4</vt:lpstr>
      <vt:lpstr>TJ_CC_4</vt:lpstr>
      <vt:lpstr>'Session 10'!TJ_CC_5</vt:lpstr>
      <vt:lpstr>'Session 11'!TJ_CC_5</vt:lpstr>
      <vt:lpstr>'Session 12'!TJ_CC_5</vt:lpstr>
      <vt:lpstr>'Session 2'!TJ_CC_5</vt:lpstr>
      <vt:lpstr>'Session 3'!TJ_CC_5</vt:lpstr>
      <vt:lpstr>'Session 4'!TJ_CC_5</vt:lpstr>
      <vt:lpstr>'Session 5'!TJ_CC_5</vt:lpstr>
      <vt:lpstr>'Session 6'!TJ_CC_5</vt:lpstr>
      <vt:lpstr>'Session 7'!TJ_CC_5</vt:lpstr>
      <vt:lpstr>'Session 8'!TJ_CC_5</vt:lpstr>
      <vt:lpstr>'Session 9'!TJ_CC_5</vt:lpstr>
      <vt:lpstr>TJ_CC_5</vt:lpstr>
      <vt:lpstr>'Session 10'!TJ_CC_6</vt:lpstr>
      <vt:lpstr>'Session 11'!TJ_CC_6</vt:lpstr>
      <vt:lpstr>'Session 12'!TJ_CC_6</vt:lpstr>
      <vt:lpstr>'Session 2'!TJ_CC_6</vt:lpstr>
      <vt:lpstr>'Session 3'!TJ_CC_6</vt:lpstr>
      <vt:lpstr>'Session 4'!TJ_CC_6</vt:lpstr>
      <vt:lpstr>'Session 5'!TJ_CC_6</vt:lpstr>
      <vt:lpstr>'Session 6'!TJ_CC_6</vt:lpstr>
      <vt:lpstr>'Session 7'!TJ_CC_6</vt:lpstr>
      <vt:lpstr>'Session 8'!TJ_CC_6</vt:lpstr>
      <vt:lpstr>'Session 9'!TJ_CC_6</vt:lpstr>
      <vt:lpstr>TJ_CC_6</vt:lpstr>
      <vt:lpstr>'Session 10'!TJ_CC_7</vt:lpstr>
      <vt:lpstr>'Session 11'!TJ_CC_7</vt:lpstr>
      <vt:lpstr>'Session 12'!TJ_CC_7</vt:lpstr>
      <vt:lpstr>'Session 2'!TJ_CC_7</vt:lpstr>
      <vt:lpstr>'Session 3'!TJ_CC_7</vt:lpstr>
      <vt:lpstr>'Session 4'!TJ_CC_7</vt:lpstr>
      <vt:lpstr>'Session 5'!TJ_CC_7</vt:lpstr>
      <vt:lpstr>'Session 6'!TJ_CC_7</vt:lpstr>
      <vt:lpstr>'Session 7'!TJ_CC_7</vt:lpstr>
      <vt:lpstr>'Session 8'!TJ_CC_7</vt:lpstr>
      <vt:lpstr>'Session 9'!TJ_CC_7</vt:lpstr>
      <vt:lpstr>TJ_CC_7</vt:lpstr>
      <vt:lpstr>'Session 10'!TJ_CC_8</vt:lpstr>
      <vt:lpstr>'Session 11'!TJ_CC_8</vt:lpstr>
      <vt:lpstr>'Session 12'!TJ_CC_8</vt:lpstr>
      <vt:lpstr>'Session 2'!TJ_CC_8</vt:lpstr>
      <vt:lpstr>'Session 3'!TJ_CC_8</vt:lpstr>
      <vt:lpstr>'Session 4'!TJ_CC_8</vt:lpstr>
      <vt:lpstr>'Session 5'!TJ_CC_8</vt:lpstr>
      <vt:lpstr>'Session 6'!TJ_CC_8</vt:lpstr>
      <vt:lpstr>'Session 7'!TJ_CC_8</vt:lpstr>
      <vt:lpstr>'Session 8'!TJ_CC_8</vt:lpstr>
      <vt:lpstr>'Session 9'!TJ_CC_8</vt:lpstr>
      <vt:lpstr>TJ_CC_8</vt:lpstr>
      <vt:lpstr>'Session 10'!TJ_CC_9</vt:lpstr>
      <vt:lpstr>'Session 11'!TJ_CC_9</vt:lpstr>
      <vt:lpstr>'Session 12'!TJ_CC_9</vt:lpstr>
      <vt:lpstr>'Session 2'!TJ_CC_9</vt:lpstr>
      <vt:lpstr>'Session 3'!TJ_CC_9</vt:lpstr>
      <vt:lpstr>'Session 4'!TJ_CC_9</vt:lpstr>
      <vt:lpstr>'Session 5'!TJ_CC_9</vt:lpstr>
      <vt:lpstr>'Session 6'!TJ_CC_9</vt:lpstr>
      <vt:lpstr>'Session 7'!TJ_CC_9</vt:lpstr>
      <vt:lpstr>'Session 8'!TJ_CC_9</vt:lpstr>
      <vt:lpstr>'Session 9'!TJ_CC_9</vt:lpstr>
      <vt:lpstr>TJ_CC_9</vt:lpstr>
      <vt:lpstr>'Session 10'!TJ_LC_0</vt:lpstr>
      <vt:lpstr>'Session 11'!TJ_LC_0</vt:lpstr>
      <vt:lpstr>'Session 12'!TJ_LC_0</vt:lpstr>
      <vt:lpstr>'Session 2'!TJ_LC_0</vt:lpstr>
      <vt:lpstr>'Session 3'!TJ_LC_0</vt:lpstr>
      <vt:lpstr>'Session 4'!TJ_LC_0</vt:lpstr>
      <vt:lpstr>'Session 5'!TJ_LC_0</vt:lpstr>
      <vt:lpstr>'Session 6'!TJ_LC_0</vt:lpstr>
      <vt:lpstr>'Session 7'!TJ_LC_0</vt:lpstr>
      <vt:lpstr>'Session 8'!TJ_LC_0</vt:lpstr>
      <vt:lpstr>'Session 9'!TJ_LC_0</vt:lpstr>
      <vt:lpstr>TJ_LC_0</vt:lpstr>
      <vt:lpstr>'Session 10'!TJ_LC_1</vt:lpstr>
      <vt:lpstr>'Session 11'!TJ_LC_1</vt:lpstr>
      <vt:lpstr>'Session 12'!TJ_LC_1</vt:lpstr>
      <vt:lpstr>'Session 2'!TJ_LC_1</vt:lpstr>
      <vt:lpstr>'Session 3'!TJ_LC_1</vt:lpstr>
      <vt:lpstr>'Session 4'!TJ_LC_1</vt:lpstr>
      <vt:lpstr>'Session 5'!TJ_LC_1</vt:lpstr>
      <vt:lpstr>'Session 6'!TJ_LC_1</vt:lpstr>
      <vt:lpstr>'Session 7'!TJ_LC_1</vt:lpstr>
      <vt:lpstr>'Session 8'!TJ_LC_1</vt:lpstr>
      <vt:lpstr>'Session 9'!TJ_LC_1</vt:lpstr>
      <vt:lpstr>TJ_LC_1</vt:lpstr>
      <vt:lpstr>'Session 10'!TJ_LC_2</vt:lpstr>
      <vt:lpstr>'Session 11'!TJ_LC_2</vt:lpstr>
      <vt:lpstr>'Session 12'!TJ_LC_2</vt:lpstr>
      <vt:lpstr>'Session 2'!TJ_LC_2</vt:lpstr>
      <vt:lpstr>'Session 3'!TJ_LC_2</vt:lpstr>
      <vt:lpstr>'Session 4'!TJ_LC_2</vt:lpstr>
      <vt:lpstr>'Session 5'!TJ_LC_2</vt:lpstr>
      <vt:lpstr>'Session 6'!TJ_LC_2</vt:lpstr>
      <vt:lpstr>'Session 7'!TJ_LC_2</vt:lpstr>
      <vt:lpstr>'Session 8'!TJ_LC_2</vt:lpstr>
      <vt:lpstr>'Session 9'!TJ_LC_2</vt:lpstr>
      <vt:lpstr>TJ_LC_2</vt:lpstr>
      <vt:lpstr>'Session 10'!TJ_LC_3</vt:lpstr>
      <vt:lpstr>'Session 11'!TJ_LC_3</vt:lpstr>
      <vt:lpstr>'Session 12'!TJ_LC_3</vt:lpstr>
      <vt:lpstr>'Session 2'!TJ_LC_3</vt:lpstr>
      <vt:lpstr>'Session 3'!TJ_LC_3</vt:lpstr>
      <vt:lpstr>'Session 4'!TJ_LC_3</vt:lpstr>
      <vt:lpstr>'Session 5'!TJ_LC_3</vt:lpstr>
      <vt:lpstr>'Session 6'!TJ_LC_3</vt:lpstr>
      <vt:lpstr>'Session 7'!TJ_LC_3</vt:lpstr>
      <vt:lpstr>'Session 8'!TJ_LC_3</vt:lpstr>
      <vt:lpstr>'Session 9'!TJ_LC_3</vt:lpstr>
      <vt:lpstr>TJ_LC_3</vt:lpstr>
      <vt:lpstr>'Session 10'!TJ_LC_4</vt:lpstr>
      <vt:lpstr>'Session 11'!TJ_LC_4</vt:lpstr>
      <vt:lpstr>'Session 12'!TJ_LC_4</vt:lpstr>
      <vt:lpstr>'Session 2'!TJ_LC_4</vt:lpstr>
      <vt:lpstr>'Session 3'!TJ_LC_4</vt:lpstr>
      <vt:lpstr>'Session 4'!TJ_LC_4</vt:lpstr>
      <vt:lpstr>'Session 5'!TJ_LC_4</vt:lpstr>
      <vt:lpstr>'Session 6'!TJ_LC_4</vt:lpstr>
      <vt:lpstr>'Session 7'!TJ_LC_4</vt:lpstr>
      <vt:lpstr>'Session 8'!TJ_LC_4</vt:lpstr>
      <vt:lpstr>'Session 9'!TJ_LC_4</vt:lpstr>
      <vt:lpstr>TJ_LC_4</vt:lpstr>
      <vt:lpstr>'Session 10'!TJ_LC_5</vt:lpstr>
      <vt:lpstr>'Session 11'!TJ_LC_5</vt:lpstr>
      <vt:lpstr>'Session 12'!TJ_LC_5</vt:lpstr>
      <vt:lpstr>'Session 2'!TJ_LC_5</vt:lpstr>
      <vt:lpstr>'Session 3'!TJ_LC_5</vt:lpstr>
      <vt:lpstr>'Session 4'!TJ_LC_5</vt:lpstr>
      <vt:lpstr>'Session 5'!TJ_LC_5</vt:lpstr>
      <vt:lpstr>'Session 6'!TJ_LC_5</vt:lpstr>
      <vt:lpstr>'Session 7'!TJ_LC_5</vt:lpstr>
      <vt:lpstr>'Session 8'!TJ_LC_5</vt:lpstr>
      <vt:lpstr>'Session 9'!TJ_LC_5</vt:lpstr>
      <vt:lpstr>TJ_LC_5</vt:lpstr>
      <vt:lpstr>'Session 10'!TJ_LC_6</vt:lpstr>
      <vt:lpstr>'Session 11'!TJ_LC_6</vt:lpstr>
      <vt:lpstr>'Session 12'!TJ_LC_6</vt:lpstr>
      <vt:lpstr>'Session 2'!TJ_LC_6</vt:lpstr>
      <vt:lpstr>'Session 3'!TJ_LC_6</vt:lpstr>
      <vt:lpstr>'Session 4'!TJ_LC_6</vt:lpstr>
      <vt:lpstr>'Session 5'!TJ_LC_6</vt:lpstr>
      <vt:lpstr>'Session 6'!TJ_LC_6</vt:lpstr>
      <vt:lpstr>'Session 7'!TJ_LC_6</vt:lpstr>
      <vt:lpstr>'Session 8'!TJ_LC_6</vt:lpstr>
      <vt:lpstr>'Session 9'!TJ_LC_6</vt:lpstr>
      <vt:lpstr>TJ_LC_6</vt:lpstr>
      <vt:lpstr>'Session 10'!TJ_LC_7</vt:lpstr>
      <vt:lpstr>'Session 11'!TJ_LC_7</vt:lpstr>
      <vt:lpstr>'Session 12'!TJ_LC_7</vt:lpstr>
      <vt:lpstr>'Session 2'!TJ_LC_7</vt:lpstr>
      <vt:lpstr>'Session 3'!TJ_LC_7</vt:lpstr>
      <vt:lpstr>'Session 4'!TJ_LC_7</vt:lpstr>
      <vt:lpstr>'Session 5'!TJ_LC_7</vt:lpstr>
      <vt:lpstr>'Session 6'!TJ_LC_7</vt:lpstr>
      <vt:lpstr>'Session 7'!TJ_LC_7</vt:lpstr>
      <vt:lpstr>'Session 8'!TJ_LC_7</vt:lpstr>
      <vt:lpstr>'Session 9'!TJ_LC_7</vt:lpstr>
      <vt:lpstr>TJ_LC_7</vt:lpstr>
      <vt:lpstr>'Session 10'!TJ_LC_8</vt:lpstr>
      <vt:lpstr>'Session 11'!TJ_LC_8</vt:lpstr>
      <vt:lpstr>'Session 12'!TJ_LC_8</vt:lpstr>
      <vt:lpstr>'Session 2'!TJ_LC_8</vt:lpstr>
      <vt:lpstr>'Session 3'!TJ_LC_8</vt:lpstr>
      <vt:lpstr>'Session 4'!TJ_LC_8</vt:lpstr>
      <vt:lpstr>'Session 5'!TJ_LC_8</vt:lpstr>
      <vt:lpstr>'Session 6'!TJ_LC_8</vt:lpstr>
      <vt:lpstr>'Session 7'!TJ_LC_8</vt:lpstr>
      <vt:lpstr>'Session 8'!TJ_LC_8</vt:lpstr>
      <vt:lpstr>'Session 9'!TJ_LC_8</vt:lpstr>
      <vt:lpstr>TJ_LC_8</vt:lpstr>
      <vt:lpstr>'Session 10'!TJ_LC_9</vt:lpstr>
      <vt:lpstr>'Session 11'!TJ_LC_9</vt:lpstr>
      <vt:lpstr>'Session 12'!TJ_LC_9</vt:lpstr>
      <vt:lpstr>'Session 2'!TJ_LC_9</vt:lpstr>
      <vt:lpstr>'Session 3'!TJ_LC_9</vt:lpstr>
      <vt:lpstr>'Session 4'!TJ_LC_9</vt:lpstr>
      <vt:lpstr>'Session 5'!TJ_LC_9</vt:lpstr>
      <vt:lpstr>'Session 6'!TJ_LC_9</vt:lpstr>
      <vt:lpstr>'Session 7'!TJ_LC_9</vt:lpstr>
      <vt:lpstr>'Session 8'!TJ_LC_9</vt:lpstr>
      <vt:lpstr>'Session 9'!TJ_LC_9</vt:lpstr>
      <vt:lpstr>TJ_LC_9</vt:lpstr>
      <vt:lpstr>'Session 10'!TJ_RC_0</vt:lpstr>
      <vt:lpstr>'Session 11'!TJ_RC_0</vt:lpstr>
      <vt:lpstr>'Session 12'!TJ_RC_0</vt:lpstr>
      <vt:lpstr>'Session 2'!TJ_RC_0</vt:lpstr>
      <vt:lpstr>'Session 3'!TJ_RC_0</vt:lpstr>
      <vt:lpstr>'Session 4'!TJ_RC_0</vt:lpstr>
      <vt:lpstr>'Session 5'!TJ_RC_0</vt:lpstr>
      <vt:lpstr>'Session 6'!TJ_RC_0</vt:lpstr>
      <vt:lpstr>'Session 7'!TJ_RC_0</vt:lpstr>
      <vt:lpstr>'Session 8'!TJ_RC_0</vt:lpstr>
      <vt:lpstr>'Session 9'!TJ_RC_0</vt:lpstr>
      <vt:lpstr>TJ_RC_0</vt:lpstr>
      <vt:lpstr>'Session 10'!TJ_RC_1</vt:lpstr>
      <vt:lpstr>'Session 11'!TJ_RC_1</vt:lpstr>
      <vt:lpstr>'Session 12'!TJ_RC_1</vt:lpstr>
      <vt:lpstr>'Session 2'!TJ_RC_1</vt:lpstr>
      <vt:lpstr>'Session 3'!TJ_RC_1</vt:lpstr>
      <vt:lpstr>'Session 4'!TJ_RC_1</vt:lpstr>
      <vt:lpstr>'Session 5'!TJ_RC_1</vt:lpstr>
      <vt:lpstr>'Session 6'!TJ_RC_1</vt:lpstr>
      <vt:lpstr>'Session 7'!TJ_RC_1</vt:lpstr>
      <vt:lpstr>'Session 8'!TJ_RC_1</vt:lpstr>
      <vt:lpstr>'Session 9'!TJ_RC_1</vt:lpstr>
      <vt:lpstr>TJ_RC_1</vt:lpstr>
      <vt:lpstr>'Session 10'!TJ_RC_2</vt:lpstr>
      <vt:lpstr>'Session 11'!TJ_RC_2</vt:lpstr>
      <vt:lpstr>'Session 12'!TJ_RC_2</vt:lpstr>
      <vt:lpstr>'Session 2'!TJ_RC_2</vt:lpstr>
      <vt:lpstr>'Session 3'!TJ_RC_2</vt:lpstr>
      <vt:lpstr>'Session 4'!TJ_RC_2</vt:lpstr>
      <vt:lpstr>'Session 5'!TJ_RC_2</vt:lpstr>
      <vt:lpstr>'Session 6'!TJ_RC_2</vt:lpstr>
      <vt:lpstr>'Session 7'!TJ_RC_2</vt:lpstr>
      <vt:lpstr>'Session 8'!TJ_RC_2</vt:lpstr>
      <vt:lpstr>'Session 9'!TJ_RC_2</vt:lpstr>
      <vt:lpstr>TJ_RC_2</vt:lpstr>
      <vt:lpstr>'Session 10'!TJ_RC_3</vt:lpstr>
      <vt:lpstr>'Session 11'!TJ_RC_3</vt:lpstr>
      <vt:lpstr>'Session 12'!TJ_RC_3</vt:lpstr>
      <vt:lpstr>'Session 2'!TJ_RC_3</vt:lpstr>
      <vt:lpstr>'Session 3'!TJ_RC_3</vt:lpstr>
      <vt:lpstr>'Session 4'!TJ_RC_3</vt:lpstr>
      <vt:lpstr>'Session 5'!TJ_RC_3</vt:lpstr>
      <vt:lpstr>'Session 6'!TJ_RC_3</vt:lpstr>
      <vt:lpstr>'Session 7'!TJ_RC_3</vt:lpstr>
      <vt:lpstr>'Session 8'!TJ_RC_3</vt:lpstr>
      <vt:lpstr>'Session 9'!TJ_RC_3</vt:lpstr>
      <vt:lpstr>TJ_RC_3</vt:lpstr>
      <vt:lpstr>'Session 10'!TJ_RC_4</vt:lpstr>
      <vt:lpstr>'Session 11'!TJ_RC_4</vt:lpstr>
      <vt:lpstr>'Session 12'!TJ_RC_4</vt:lpstr>
      <vt:lpstr>'Session 2'!TJ_RC_4</vt:lpstr>
      <vt:lpstr>'Session 3'!TJ_RC_4</vt:lpstr>
      <vt:lpstr>'Session 4'!TJ_RC_4</vt:lpstr>
      <vt:lpstr>'Session 5'!TJ_RC_4</vt:lpstr>
      <vt:lpstr>'Session 6'!TJ_RC_4</vt:lpstr>
      <vt:lpstr>'Session 7'!TJ_RC_4</vt:lpstr>
      <vt:lpstr>'Session 8'!TJ_RC_4</vt:lpstr>
      <vt:lpstr>'Session 9'!TJ_RC_4</vt:lpstr>
      <vt:lpstr>TJ_RC_4</vt:lpstr>
      <vt:lpstr>'Session 10'!TJ_RC_5</vt:lpstr>
      <vt:lpstr>'Session 11'!TJ_RC_5</vt:lpstr>
      <vt:lpstr>'Session 12'!TJ_RC_5</vt:lpstr>
      <vt:lpstr>'Session 2'!TJ_RC_5</vt:lpstr>
      <vt:lpstr>'Session 3'!TJ_RC_5</vt:lpstr>
      <vt:lpstr>'Session 4'!TJ_RC_5</vt:lpstr>
      <vt:lpstr>'Session 5'!TJ_RC_5</vt:lpstr>
      <vt:lpstr>'Session 6'!TJ_RC_5</vt:lpstr>
      <vt:lpstr>'Session 7'!TJ_RC_5</vt:lpstr>
      <vt:lpstr>'Session 8'!TJ_RC_5</vt:lpstr>
      <vt:lpstr>'Session 9'!TJ_RC_5</vt:lpstr>
      <vt:lpstr>TJ_RC_5</vt:lpstr>
      <vt:lpstr>'Session 10'!TJ_RC_6</vt:lpstr>
      <vt:lpstr>'Session 11'!TJ_RC_6</vt:lpstr>
      <vt:lpstr>'Session 12'!TJ_RC_6</vt:lpstr>
      <vt:lpstr>'Session 2'!TJ_RC_6</vt:lpstr>
      <vt:lpstr>'Session 3'!TJ_RC_6</vt:lpstr>
      <vt:lpstr>'Session 4'!TJ_RC_6</vt:lpstr>
      <vt:lpstr>'Session 5'!TJ_RC_6</vt:lpstr>
      <vt:lpstr>'Session 6'!TJ_RC_6</vt:lpstr>
      <vt:lpstr>'Session 7'!TJ_RC_6</vt:lpstr>
      <vt:lpstr>'Session 8'!TJ_RC_6</vt:lpstr>
      <vt:lpstr>'Session 9'!TJ_RC_6</vt:lpstr>
      <vt:lpstr>TJ_RC_6</vt:lpstr>
      <vt:lpstr>'Session 10'!TJ_RC_7</vt:lpstr>
      <vt:lpstr>'Session 11'!TJ_RC_7</vt:lpstr>
      <vt:lpstr>'Session 12'!TJ_RC_7</vt:lpstr>
      <vt:lpstr>'Session 2'!TJ_RC_7</vt:lpstr>
      <vt:lpstr>'Session 3'!TJ_RC_7</vt:lpstr>
      <vt:lpstr>'Session 4'!TJ_RC_7</vt:lpstr>
      <vt:lpstr>'Session 5'!TJ_RC_7</vt:lpstr>
      <vt:lpstr>'Session 6'!TJ_RC_7</vt:lpstr>
      <vt:lpstr>'Session 7'!TJ_RC_7</vt:lpstr>
      <vt:lpstr>'Session 8'!TJ_RC_7</vt:lpstr>
      <vt:lpstr>'Session 9'!TJ_RC_7</vt:lpstr>
      <vt:lpstr>TJ_RC_7</vt:lpstr>
      <vt:lpstr>'Session 10'!TJ_RC_8</vt:lpstr>
      <vt:lpstr>'Session 11'!TJ_RC_8</vt:lpstr>
      <vt:lpstr>'Session 12'!TJ_RC_8</vt:lpstr>
      <vt:lpstr>'Session 2'!TJ_RC_8</vt:lpstr>
      <vt:lpstr>'Session 3'!TJ_RC_8</vt:lpstr>
      <vt:lpstr>'Session 4'!TJ_RC_8</vt:lpstr>
      <vt:lpstr>'Session 5'!TJ_RC_8</vt:lpstr>
      <vt:lpstr>'Session 6'!TJ_RC_8</vt:lpstr>
      <vt:lpstr>'Session 7'!TJ_RC_8</vt:lpstr>
      <vt:lpstr>'Session 8'!TJ_RC_8</vt:lpstr>
      <vt:lpstr>'Session 9'!TJ_RC_8</vt:lpstr>
      <vt:lpstr>TJ_RC_8</vt:lpstr>
      <vt:lpstr>'Session 10'!TJ_RC_9</vt:lpstr>
      <vt:lpstr>'Session 11'!TJ_RC_9</vt:lpstr>
      <vt:lpstr>'Session 12'!TJ_RC_9</vt:lpstr>
      <vt:lpstr>'Session 2'!TJ_RC_9</vt:lpstr>
      <vt:lpstr>'Session 3'!TJ_RC_9</vt:lpstr>
      <vt:lpstr>'Session 4'!TJ_RC_9</vt:lpstr>
      <vt:lpstr>'Session 5'!TJ_RC_9</vt:lpstr>
      <vt:lpstr>'Session 6'!TJ_RC_9</vt:lpstr>
      <vt:lpstr>'Session 7'!TJ_RC_9</vt:lpstr>
      <vt:lpstr>'Session 8'!TJ_RC_9</vt:lpstr>
      <vt:lpstr>'Session 9'!TJ_RC_9</vt:lpstr>
      <vt:lpstr>TJ_RC_9</vt:lpstr>
      <vt:lpstr>'Session 10'!TJ_RL_S_0</vt:lpstr>
      <vt:lpstr>'Session 11'!TJ_RL_S_0</vt:lpstr>
      <vt:lpstr>'Session 12'!TJ_RL_S_0</vt:lpstr>
      <vt:lpstr>'Session 2'!TJ_RL_S_0</vt:lpstr>
      <vt:lpstr>'Session 3'!TJ_RL_S_0</vt:lpstr>
      <vt:lpstr>'Session 4'!TJ_RL_S_0</vt:lpstr>
      <vt:lpstr>'Session 5'!TJ_RL_S_0</vt:lpstr>
      <vt:lpstr>'Session 6'!TJ_RL_S_0</vt:lpstr>
      <vt:lpstr>'Session 7'!TJ_RL_S_0</vt:lpstr>
      <vt:lpstr>'Session 8'!TJ_RL_S_0</vt:lpstr>
      <vt:lpstr>'Session 9'!TJ_RL_S_0</vt:lpstr>
      <vt:lpstr>TJ_RL_S_0</vt:lpstr>
      <vt:lpstr>'Session 10'!TJ_RL_S_N</vt:lpstr>
      <vt:lpstr>'Session 11'!TJ_RL_S_N</vt:lpstr>
      <vt:lpstr>'Session 12'!TJ_RL_S_N</vt:lpstr>
      <vt:lpstr>'Session 2'!TJ_RL_S_N</vt:lpstr>
      <vt:lpstr>'Session 3'!TJ_RL_S_N</vt:lpstr>
      <vt:lpstr>'Session 4'!TJ_RL_S_N</vt:lpstr>
      <vt:lpstr>'Session 5'!TJ_RL_S_N</vt:lpstr>
      <vt:lpstr>'Session 6'!TJ_RL_S_N</vt:lpstr>
      <vt:lpstr>'Session 7'!TJ_RL_S_N</vt:lpstr>
      <vt:lpstr>'Session 8'!TJ_RL_S_N</vt:lpstr>
      <vt:lpstr>'Session 9'!TJ_RL_S_N</vt:lpstr>
      <vt:lpstr>TJ_RL_S_N</vt:lpstr>
      <vt:lpstr>'Session 10'!TJ_RL_SJ</vt:lpstr>
      <vt:lpstr>'Session 11'!TJ_RL_SJ</vt:lpstr>
      <vt:lpstr>'Session 12'!TJ_RL_SJ</vt:lpstr>
      <vt:lpstr>'Session 2'!TJ_RL_SJ</vt:lpstr>
      <vt:lpstr>'Session 3'!TJ_RL_SJ</vt:lpstr>
      <vt:lpstr>'Session 4'!TJ_RL_SJ</vt:lpstr>
      <vt:lpstr>'Session 5'!TJ_RL_SJ</vt:lpstr>
      <vt:lpstr>'Session 6'!TJ_RL_SJ</vt:lpstr>
      <vt:lpstr>'Session 7'!TJ_RL_SJ</vt:lpstr>
      <vt:lpstr>'Session 8'!TJ_RL_SJ</vt:lpstr>
      <vt:lpstr>'Session 9'!TJ_RL_SJ</vt:lpstr>
      <vt:lpstr>TJ_RL_SJ</vt:lpstr>
      <vt:lpstr>'Session 10'!TJ_RL_T_0</vt:lpstr>
      <vt:lpstr>'Session 11'!TJ_RL_T_0</vt:lpstr>
      <vt:lpstr>'Session 12'!TJ_RL_T_0</vt:lpstr>
      <vt:lpstr>'Session 2'!TJ_RL_T_0</vt:lpstr>
      <vt:lpstr>'Session 3'!TJ_RL_T_0</vt:lpstr>
      <vt:lpstr>'Session 4'!TJ_RL_T_0</vt:lpstr>
      <vt:lpstr>'Session 5'!TJ_RL_T_0</vt:lpstr>
      <vt:lpstr>'Session 6'!TJ_RL_T_0</vt:lpstr>
      <vt:lpstr>'Session 7'!TJ_RL_T_0</vt:lpstr>
      <vt:lpstr>'Session 8'!TJ_RL_T_0</vt:lpstr>
      <vt:lpstr>'Session 9'!TJ_RL_T_0</vt:lpstr>
      <vt:lpstr>TJ_RL_T_0</vt:lpstr>
      <vt:lpstr>'Session 10'!TJ_RL_T_N</vt:lpstr>
      <vt:lpstr>'Session 11'!TJ_RL_T_N</vt:lpstr>
      <vt:lpstr>'Session 12'!TJ_RL_T_N</vt:lpstr>
      <vt:lpstr>'Session 2'!TJ_RL_T_N</vt:lpstr>
      <vt:lpstr>'Session 3'!TJ_RL_T_N</vt:lpstr>
      <vt:lpstr>'Session 4'!TJ_RL_T_N</vt:lpstr>
      <vt:lpstr>'Session 5'!TJ_RL_T_N</vt:lpstr>
      <vt:lpstr>'Session 6'!TJ_RL_T_N</vt:lpstr>
      <vt:lpstr>'Session 7'!TJ_RL_T_N</vt:lpstr>
      <vt:lpstr>'Session 8'!TJ_RL_T_N</vt:lpstr>
      <vt:lpstr>'Session 9'!TJ_RL_T_N</vt:lpstr>
      <vt:lpstr>TJ_RL_T_N</vt:lpstr>
      <vt:lpstr>'Session 10'!TJ_RV_S_0</vt:lpstr>
      <vt:lpstr>'Session 11'!TJ_RV_S_0</vt:lpstr>
      <vt:lpstr>'Session 12'!TJ_RV_S_0</vt:lpstr>
      <vt:lpstr>'Session 2'!TJ_RV_S_0</vt:lpstr>
      <vt:lpstr>'Session 3'!TJ_RV_S_0</vt:lpstr>
      <vt:lpstr>'Session 4'!TJ_RV_S_0</vt:lpstr>
      <vt:lpstr>'Session 5'!TJ_RV_S_0</vt:lpstr>
      <vt:lpstr>'Session 6'!TJ_RV_S_0</vt:lpstr>
      <vt:lpstr>'Session 7'!TJ_RV_S_0</vt:lpstr>
      <vt:lpstr>'Session 8'!TJ_RV_S_0</vt:lpstr>
      <vt:lpstr>'Session 9'!TJ_RV_S_0</vt:lpstr>
      <vt:lpstr>TJ_RV_S_0</vt:lpstr>
      <vt:lpstr>'Session 10'!TJ_RV_S_N</vt:lpstr>
      <vt:lpstr>'Session 11'!TJ_RV_S_N</vt:lpstr>
      <vt:lpstr>'Session 12'!TJ_RV_S_N</vt:lpstr>
      <vt:lpstr>'Session 2'!TJ_RV_S_N</vt:lpstr>
      <vt:lpstr>'Session 3'!TJ_RV_S_N</vt:lpstr>
      <vt:lpstr>'Session 4'!TJ_RV_S_N</vt:lpstr>
      <vt:lpstr>'Session 5'!TJ_RV_S_N</vt:lpstr>
      <vt:lpstr>'Session 6'!TJ_RV_S_N</vt:lpstr>
      <vt:lpstr>'Session 7'!TJ_RV_S_N</vt:lpstr>
      <vt:lpstr>'Session 8'!TJ_RV_S_N</vt:lpstr>
      <vt:lpstr>'Session 9'!TJ_RV_S_N</vt:lpstr>
      <vt:lpstr>TJ_RV_S_N</vt:lpstr>
      <vt:lpstr>'Session 10'!TJ_RV_SJ</vt:lpstr>
      <vt:lpstr>'Session 11'!TJ_RV_SJ</vt:lpstr>
      <vt:lpstr>'Session 12'!TJ_RV_SJ</vt:lpstr>
      <vt:lpstr>'Session 2'!TJ_RV_SJ</vt:lpstr>
      <vt:lpstr>'Session 3'!TJ_RV_SJ</vt:lpstr>
      <vt:lpstr>'Session 4'!TJ_RV_SJ</vt:lpstr>
      <vt:lpstr>'Session 5'!TJ_RV_SJ</vt:lpstr>
      <vt:lpstr>'Session 6'!TJ_RV_SJ</vt:lpstr>
      <vt:lpstr>'Session 7'!TJ_RV_SJ</vt:lpstr>
      <vt:lpstr>'Session 8'!TJ_RV_SJ</vt:lpstr>
      <vt:lpstr>'Session 9'!TJ_RV_SJ</vt:lpstr>
      <vt:lpstr>TJ_RV_SJ</vt:lpstr>
      <vt:lpstr>'Session 10'!TJ_RV_T_0</vt:lpstr>
      <vt:lpstr>'Session 11'!TJ_RV_T_0</vt:lpstr>
      <vt:lpstr>'Session 12'!TJ_RV_T_0</vt:lpstr>
      <vt:lpstr>'Session 2'!TJ_RV_T_0</vt:lpstr>
      <vt:lpstr>'Session 3'!TJ_RV_T_0</vt:lpstr>
      <vt:lpstr>'Session 4'!TJ_RV_T_0</vt:lpstr>
      <vt:lpstr>'Session 5'!TJ_RV_T_0</vt:lpstr>
      <vt:lpstr>'Session 6'!TJ_RV_T_0</vt:lpstr>
      <vt:lpstr>'Session 7'!TJ_RV_T_0</vt:lpstr>
      <vt:lpstr>'Session 8'!TJ_RV_T_0</vt:lpstr>
      <vt:lpstr>'Session 9'!TJ_RV_T_0</vt:lpstr>
      <vt:lpstr>TJ_RV_T_0</vt:lpstr>
      <vt:lpstr>'Session 10'!TJ_RV_T_N</vt:lpstr>
      <vt:lpstr>'Session 11'!TJ_RV_T_N</vt:lpstr>
      <vt:lpstr>'Session 12'!TJ_RV_T_N</vt:lpstr>
      <vt:lpstr>'Session 2'!TJ_RV_T_N</vt:lpstr>
      <vt:lpstr>'Session 3'!TJ_RV_T_N</vt:lpstr>
      <vt:lpstr>'Session 4'!TJ_RV_T_N</vt:lpstr>
      <vt:lpstr>'Session 5'!TJ_RV_T_N</vt:lpstr>
      <vt:lpstr>'Session 6'!TJ_RV_T_N</vt:lpstr>
      <vt:lpstr>'Session 7'!TJ_RV_T_N</vt:lpstr>
      <vt:lpstr>'Session 8'!TJ_RV_T_N</vt:lpstr>
      <vt:lpstr>'Session 9'!TJ_RV_T_N</vt:lpstr>
      <vt:lpstr>TJ_RV_T_N</vt:lpstr>
      <vt:lpstr>'Session 10'!TJ_T_0</vt:lpstr>
      <vt:lpstr>'Session 11'!TJ_T_0</vt:lpstr>
      <vt:lpstr>'Session 12'!TJ_T_0</vt:lpstr>
      <vt:lpstr>'Session 2'!TJ_T_0</vt:lpstr>
      <vt:lpstr>'Session 3'!TJ_T_0</vt:lpstr>
      <vt:lpstr>'Session 4'!TJ_T_0</vt:lpstr>
      <vt:lpstr>'Session 5'!TJ_T_0</vt:lpstr>
      <vt:lpstr>'Session 6'!TJ_T_0</vt:lpstr>
      <vt:lpstr>'Session 7'!TJ_T_0</vt:lpstr>
      <vt:lpstr>'Session 8'!TJ_T_0</vt:lpstr>
      <vt:lpstr>'Session 9'!TJ_T_0</vt:lpstr>
      <vt:lpstr>TJ_T_0</vt:lpstr>
      <vt:lpstr>'Session 10'!TJ_T_1</vt:lpstr>
      <vt:lpstr>'Session 11'!TJ_T_1</vt:lpstr>
      <vt:lpstr>'Session 12'!TJ_T_1</vt:lpstr>
      <vt:lpstr>'Session 2'!TJ_T_1</vt:lpstr>
      <vt:lpstr>'Session 3'!TJ_T_1</vt:lpstr>
      <vt:lpstr>'Session 4'!TJ_T_1</vt:lpstr>
      <vt:lpstr>'Session 5'!TJ_T_1</vt:lpstr>
      <vt:lpstr>'Session 6'!TJ_T_1</vt:lpstr>
      <vt:lpstr>'Session 7'!TJ_T_1</vt:lpstr>
      <vt:lpstr>'Session 8'!TJ_T_1</vt:lpstr>
      <vt:lpstr>'Session 9'!TJ_T_1</vt:lpstr>
      <vt:lpstr>TJ_T_1</vt:lpstr>
      <vt:lpstr>'Session 10'!TJ_T_2</vt:lpstr>
      <vt:lpstr>'Session 11'!TJ_T_2</vt:lpstr>
      <vt:lpstr>'Session 12'!TJ_T_2</vt:lpstr>
      <vt:lpstr>'Session 2'!TJ_T_2</vt:lpstr>
      <vt:lpstr>'Session 3'!TJ_T_2</vt:lpstr>
      <vt:lpstr>'Session 4'!TJ_T_2</vt:lpstr>
      <vt:lpstr>'Session 5'!TJ_T_2</vt:lpstr>
      <vt:lpstr>'Session 6'!TJ_T_2</vt:lpstr>
      <vt:lpstr>'Session 7'!TJ_T_2</vt:lpstr>
      <vt:lpstr>'Session 8'!TJ_T_2</vt:lpstr>
      <vt:lpstr>'Session 9'!TJ_T_2</vt:lpstr>
      <vt:lpstr>TJ_T_2</vt:lpstr>
      <vt:lpstr>'Session 10'!TJ_T_3</vt:lpstr>
      <vt:lpstr>'Session 11'!TJ_T_3</vt:lpstr>
      <vt:lpstr>'Session 12'!TJ_T_3</vt:lpstr>
      <vt:lpstr>'Session 2'!TJ_T_3</vt:lpstr>
      <vt:lpstr>'Session 3'!TJ_T_3</vt:lpstr>
      <vt:lpstr>'Session 4'!TJ_T_3</vt:lpstr>
      <vt:lpstr>'Session 5'!TJ_T_3</vt:lpstr>
      <vt:lpstr>'Session 6'!TJ_T_3</vt:lpstr>
      <vt:lpstr>'Session 7'!TJ_T_3</vt:lpstr>
      <vt:lpstr>'Session 8'!TJ_T_3</vt:lpstr>
      <vt:lpstr>'Session 9'!TJ_T_3</vt:lpstr>
      <vt:lpstr>TJ_T_3</vt:lpstr>
      <vt:lpstr>'Session 10'!TJ_T_4</vt:lpstr>
      <vt:lpstr>'Session 11'!TJ_T_4</vt:lpstr>
      <vt:lpstr>'Session 12'!TJ_T_4</vt:lpstr>
      <vt:lpstr>'Session 2'!TJ_T_4</vt:lpstr>
      <vt:lpstr>'Session 3'!TJ_T_4</vt:lpstr>
      <vt:lpstr>'Session 4'!TJ_T_4</vt:lpstr>
      <vt:lpstr>'Session 5'!TJ_T_4</vt:lpstr>
      <vt:lpstr>'Session 6'!TJ_T_4</vt:lpstr>
      <vt:lpstr>'Session 7'!TJ_T_4</vt:lpstr>
      <vt:lpstr>'Session 8'!TJ_T_4</vt:lpstr>
      <vt:lpstr>'Session 9'!TJ_T_4</vt:lpstr>
      <vt:lpstr>TJ_T_4</vt:lpstr>
      <vt:lpstr>'Session 10'!TJ_T_5</vt:lpstr>
      <vt:lpstr>'Session 11'!TJ_T_5</vt:lpstr>
      <vt:lpstr>'Session 12'!TJ_T_5</vt:lpstr>
      <vt:lpstr>'Session 2'!TJ_T_5</vt:lpstr>
      <vt:lpstr>'Session 3'!TJ_T_5</vt:lpstr>
      <vt:lpstr>'Session 4'!TJ_T_5</vt:lpstr>
      <vt:lpstr>'Session 5'!TJ_T_5</vt:lpstr>
      <vt:lpstr>'Session 6'!TJ_T_5</vt:lpstr>
      <vt:lpstr>'Session 7'!TJ_T_5</vt:lpstr>
      <vt:lpstr>'Session 8'!TJ_T_5</vt:lpstr>
      <vt:lpstr>'Session 9'!TJ_T_5</vt:lpstr>
      <vt:lpstr>TJ_T_5</vt:lpstr>
      <vt:lpstr>'Session 10'!TJ_T_6</vt:lpstr>
      <vt:lpstr>'Session 11'!TJ_T_6</vt:lpstr>
      <vt:lpstr>'Session 12'!TJ_T_6</vt:lpstr>
      <vt:lpstr>'Session 2'!TJ_T_6</vt:lpstr>
      <vt:lpstr>'Session 3'!TJ_T_6</vt:lpstr>
      <vt:lpstr>'Session 4'!TJ_T_6</vt:lpstr>
      <vt:lpstr>'Session 5'!TJ_T_6</vt:lpstr>
      <vt:lpstr>'Session 6'!TJ_T_6</vt:lpstr>
      <vt:lpstr>'Session 7'!TJ_T_6</vt:lpstr>
      <vt:lpstr>'Session 8'!TJ_T_6</vt:lpstr>
      <vt:lpstr>'Session 9'!TJ_T_6</vt:lpstr>
      <vt:lpstr>TJ_T_6</vt:lpstr>
      <vt:lpstr>'Session 10'!TJ_T_7</vt:lpstr>
      <vt:lpstr>'Session 11'!TJ_T_7</vt:lpstr>
      <vt:lpstr>'Session 12'!TJ_T_7</vt:lpstr>
      <vt:lpstr>'Session 2'!TJ_T_7</vt:lpstr>
      <vt:lpstr>'Session 3'!TJ_T_7</vt:lpstr>
      <vt:lpstr>'Session 4'!TJ_T_7</vt:lpstr>
      <vt:lpstr>'Session 5'!TJ_T_7</vt:lpstr>
      <vt:lpstr>'Session 6'!TJ_T_7</vt:lpstr>
      <vt:lpstr>'Session 7'!TJ_T_7</vt:lpstr>
      <vt:lpstr>'Session 8'!TJ_T_7</vt:lpstr>
      <vt:lpstr>'Session 9'!TJ_T_7</vt:lpstr>
      <vt:lpstr>TJ_T_7</vt:lpstr>
      <vt:lpstr>'Session 10'!TJ_T_8</vt:lpstr>
      <vt:lpstr>'Session 11'!TJ_T_8</vt:lpstr>
      <vt:lpstr>'Session 12'!TJ_T_8</vt:lpstr>
      <vt:lpstr>'Session 2'!TJ_T_8</vt:lpstr>
      <vt:lpstr>'Session 3'!TJ_T_8</vt:lpstr>
      <vt:lpstr>'Session 4'!TJ_T_8</vt:lpstr>
      <vt:lpstr>'Session 5'!TJ_T_8</vt:lpstr>
      <vt:lpstr>'Session 6'!TJ_T_8</vt:lpstr>
      <vt:lpstr>'Session 7'!TJ_T_8</vt:lpstr>
      <vt:lpstr>'Session 8'!TJ_T_8</vt:lpstr>
      <vt:lpstr>'Session 9'!TJ_T_8</vt:lpstr>
      <vt:lpstr>TJ_T_8</vt:lpstr>
      <vt:lpstr>'Session 10'!TJ_T_9</vt:lpstr>
      <vt:lpstr>'Session 11'!TJ_T_9</vt:lpstr>
      <vt:lpstr>'Session 12'!TJ_T_9</vt:lpstr>
      <vt:lpstr>'Session 2'!TJ_T_9</vt:lpstr>
      <vt:lpstr>'Session 3'!TJ_T_9</vt:lpstr>
      <vt:lpstr>'Session 4'!TJ_T_9</vt:lpstr>
      <vt:lpstr>'Session 5'!TJ_T_9</vt:lpstr>
      <vt:lpstr>'Session 6'!TJ_T_9</vt:lpstr>
      <vt:lpstr>'Session 7'!TJ_T_9</vt:lpstr>
      <vt:lpstr>'Session 8'!TJ_T_9</vt:lpstr>
      <vt:lpstr>'Session 9'!TJ_T_9</vt:lpstr>
      <vt:lpstr>TJ_T_9</vt:lpstr>
      <vt:lpstr>'Session 10'!TO_SIDE_A</vt:lpstr>
      <vt:lpstr>'Session 11'!TO_SIDE_A</vt:lpstr>
      <vt:lpstr>'Session 12'!TO_SIDE_A</vt:lpstr>
      <vt:lpstr>'Session 2'!TO_SIDE_A</vt:lpstr>
      <vt:lpstr>'Session 3'!TO_SIDE_A</vt:lpstr>
      <vt:lpstr>'Session 4'!TO_SIDE_A</vt:lpstr>
      <vt:lpstr>'Session 5'!TO_SIDE_A</vt:lpstr>
      <vt:lpstr>'Session 6'!TO_SIDE_A</vt:lpstr>
      <vt:lpstr>'Session 7'!TO_SIDE_A</vt:lpstr>
      <vt:lpstr>'Session 8'!TO_SIDE_A</vt:lpstr>
      <vt:lpstr>'Session 9'!TO_SIDE_A</vt:lpstr>
      <vt:lpstr>TO_SIDE_A</vt:lpstr>
      <vt:lpstr>'Session 10'!TO_SIDE_B</vt:lpstr>
      <vt:lpstr>'Session 11'!TO_SIDE_B</vt:lpstr>
      <vt:lpstr>'Session 12'!TO_SIDE_B</vt:lpstr>
      <vt:lpstr>'Session 2'!TO_SIDE_B</vt:lpstr>
      <vt:lpstr>'Session 3'!TO_SIDE_B</vt:lpstr>
      <vt:lpstr>'Session 4'!TO_SIDE_B</vt:lpstr>
      <vt:lpstr>'Session 5'!TO_SIDE_B</vt:lpstr>
      <vt:lpstr>'Session 6'!TO_SIDE_B</vt:lpstr>
      <vt:lpstr>'Session 7'!TO_SIDE_B</vt:lpstr>
      <vt:lpstr>'Session 8'!TO_SIDE_B</vt:lpstr>
      <vt:lpstr>'Session 9'!TO_SIDE_B</vt:lpstr>
      <vt:lpstr>TO_SIDE_B</vt:lpstr>
      <vt:lpstr>'Session 10'!TO_SIDE_C</vt:lpstr>
      <vt:lpstr>'Session 11'!TO_SIDE_C</vt:lpstr>
      <vt:lpstr>'Session 12'!TO_SIDE_C</vt:lpstr>
      <vt:lpstr>'Session 2'!TO_SIDE_C</vt:lpstr>
      <vt:lpstr>'Session 3'!TO_SIDE_C</vt:lpstr>
      <vt:lpstr>'Session 4'!TO_SIDE_C</vt:lpstr>
      <vt:lpstr>'Session 5'!TO_SIDE_C</vt:lpstr>
      <vt:lpstr>'Session 6'!TO_SIDE_C</vt:lpstr>
      <vt:lpstr>'Session 7'!TO_SIDE_C</vt:lpstr>
      <vt:lpstr>'Session 8'!TO_SIDE_C</vt:lpstr>
      <vt:lpstr>'Session 9'!TO_SIDE_C</vt:lpstr>
      <vt:lpstr>TO_SIDE_C</vt:lpstr>
      <vt:lpstr>'Session 10'!TO_SIDE_D</vt:lpstr>
      <vt:lpstr>'Session 11'!TO_SIDE_D</vt:lpstr>
      <vt:lpstr>'Session 12'!TO_SIDE_D</vt:lpstr>
      <vt:lpstr>'Session 2'!TO_SIDE_D</vt:lpstr>
      <vt:lpstr>'Session 3'!TO_SIDE_D</vt:lpstr>
      <vt:lpstr>'Session 4'!TO_SIDE_D</vt:lpstr>
      <vt:lpstr>'Session 5'!TO_SIDE_D</vt:lpstr>
      <vt:lpstr>'Session 6'!TO_SIDE_D</vt:lpstr>
      <vt:lpstr>'Session 7'!TO_SIDE_D</vt:lpstr>
      <vt:lpstr>'Session 8'!TO_SIDE_D</vt:lpstr>
      <vt:lpstr>'Session 9'!TO_SIDE_D</vt:lpstr>
      <vt:lpstr>TO_SIDE_D</vt:lpstr>
      <vt:lpstr>'Session 10'!TO_SIDE_E</vt:lpstr>
      <vt:lpstr>'Session 11'!TO_SIDE_E</vt:lpstr>
      <vt:lpstr>'Session 12'!TO_SIDE_E</vt:lpstr>
      <vt:lpstr>'Session 2'!TO_SIDE_E</vt:lpstr>
      <vt:lpstr>'Session 3'!TO_SIDE_E</vt:lpstr>
      <vt:lpstr>'Session 4'!TO_SIDE_E</vt:lpstr>
      <vt:lpstr>'Session 5'!TO_SIDE_E</vt:lpstr>
      <vt:lpstr>'Session 6'!TO_SIDE_E</vt:lpstr>
      <vt:lpstr>'Session 7'!TO_SIDE_E</vt:lpstr>
      <vt:lpstr>'Session 8'!TO_SIDE_E</vt:lpstr>
      <vt:lpstr>'Session 9'!TO_SIDE_E</vt:lpstr>
      <vt:lpstr>TO_SIDE_E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Virginia Swimming 2</cp:lastModifiedBy>
  <cp:lastPrinted>2018-07-23T14:30:35Z</cp:lastPrinted>
  <dcterms:created xsi:type="dcterms:W3CDTF">2012-11-14T07:49:57Z</dcterms:created>
  <dcterms:modified xsi:type="dcterms:W3CDTF">2021-08-10T17:30:52Z</dcterms:modified>
</cp:coreProperties>
</file>